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es" sheetId="1" state="visible" r:id="rId3"/>
    <sheet name="Budgetsjabloon" sheetId="2" state="visible" r:id="rId4"/>
    <sheet name="Voorbeeldmaand" sheetId="3" state="visible" r:id="rId5"/>
    <sheet name="Planningstools" sheetId="4" state="visible" r:id="rId6"/>
    <sheet name="Jaaroverzich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<sst xmlns="http://schemas.openxmlformats.org/spreadsheetml/2006/main" count="292" uniqueCount="186">
  <si>
    <t xml:space="preserve">Zo gebruik je dit sjabloon (snelle handleiding)</t>
  </si>
  <si>
    <t xml:space="preserve">1) Open eerst het tabblad 'Voorbeeldmaand' om te zien hoe een ingevulde maand eruitziet.</t>
  </si>
  <si>
    <t xml:space="preserve">2) Kies op 'Budgetsjabloon' de Maand en het Jaar, en stel je Spaardoel in (begin met 10% van je inkomen).</t>
  </si>
  <si>
    <t xml:space="preserve">3) Vul Inkomen in: Gepland aan het begin van de maand, Werkelijk tijdens/na de maand.</t>
  </si>
  <si>
    <t xml:space="preserve">4) Vul Uitgaven in. Gebruik de keuzelijsten: Type (Vast / Variabel / Onregelmatig) en Noodzaak / Wens / Toekomst.</t>
  </si>
  <si>
    <t xml:space="preserve">5) Behandel sparen als een uitgave die je EERST betaalt: geef 'Sparen', 'Pensioen' en 'Buffer' hun eigen regel.</t>
  </si>
  <si>
    <t xml:space="preserve">6) Bekijk de Samenvatting: Netto (Werkelijk), je spaarquote versus je doel, en je verdeling Noodzaak/Wens/Toekomst versus de 50-30-20-richtlijn.</t>
  </si>
  <si>
    <t xml:space="preserve">7) Gebruik 'Planningstools' voor je buffer, onregelmatige jaarlijkse kosten en de pensioenillustratie 'Toekomstige ik'.</t>
  </si>
  <si>
    <t xml:space="preserve">8) Aan het einde van de maand: beantwoord de drie geldcheck-vragen en kopieer je totalen naar 'Jaaroverzicht'.</t>
  </si>
  <si>
    <t xml:space="preserve">Legenda</t>
  </si>
  <si>
    <t xml:space="preserve">Gele cellen</t>
  </si>
  <si>
    <t xml:space="preserve">deze vul je zelf in</t>
  </si>
  <si>
    <t xml:space="preserve">Groene cellen</t>
  </si>
  <si>
    <t xml:space="preserve">automatisch berekend – niet aanpassen</t>
  </si>
  <si>
    <t xml:space="preserve">Woordenlijst – in gewone taal</t>
  </si>
  <si>
    <t xml:space="preserve">Vaste uitgave</t>
  </si>
  <si>
    <t xml:space="preserve">Elke maand hetzelfde bedrag (huur, telefoon).</t>
  </si>
  <si>
    <t xml:space="preserve">Variabele uitgave</t>
  </si>
  <si>
    <t xml:space="preserve">Verandert van maand tot maand (boodschappen, vrije tijd).</t>
  </si>
  <si>
    <t xml:space="preserve">Onregelmatige uitgave</t>
  </si>
  <si>
    <t xml:space="preserve">Komt een paar keer per jaar voor (verzekering, cadeaus, reparaties). Zet hiervoor maandelijks een bedrag opzij.</t>
  </si>
  <si>
    <t xml:space="preserve">Verschil</t>
  </si>
  <si>
    <t xml:space="preserve">Werkelijk min Gepland. Bij uitgaven betekent rood dat je meer hebt uitgegeven dan gepland.</t>
  </si>
  <si>
    <t xml:space="preserve">Spaarquote</t>
  </si>
  <si>
    <t xml:space="preserve">Het deel van je inkomen dat naar je toekomst gaat: geld dat overblijft + je 'Sparen/Toekomst'-regels.</t>
  </si>
  <si>
    <t xml:space="preserve">Buffer</t>
  </si>
  <si>
    <t xml:space="preserve">Geld voor verrassingen (ongeveer 3 maanden essentiële kosten). Het voorkomt dat een slechte maand tot schulden leidt.</t>
  </si>
  <si>
    <t xml:space="preserve">Reservepot</t>
  </si>
  <si>
    <t xml:space="preserve">Jaarlijkse kosten ÷ 12, maandelijks gespaard, zodat cadeaus in december of je autoverzekering je nooit 'verrassen'.</t>
  </si>
  <si>
    <t xml:space="preserve">50-30-20-richtlijn</t>
  </si>
  <si>
    <t xml:space="preserve">Vuistregel: ~50% Noodzaak, ~30% Wens, ~20% Sparen/Toekomst. Vergelijk ermee, dwing het niet af.</t>
  </si>
  <si>
    <t xml:space="preserve">Pensioengat</t>
  </si>
  <si>
    <t xml:space="preserve">Het verschil tussen je toekomstige pensioen en wat je werkelijk nodig zult hebben. Kleine, regelmatige bedragen, vroeg begonnen, verkleinen dit gat.</t>
  </si>
  <si>
    <t xml:space="preserve">Voor trainers – dit gebruiken in een sessie</t>
  </si>
  <si>
    <t xml:space="preserve">Warming-up (10 min): loop samen de Voorbeeldmaand door; vraag wat deelnemers opvalt.</t>
  </si>
  <si>
    <t xml:space="preserve">Oefening (25 min): deelnemers vullen hun eigen maand in (schattingen zijn prima – precisie komt met oefening).</t>
  </si>
  <si>
    <t xml:space="preserve">Discussie (15 min): vergelijk de verdeling Noodzaak/Wens/Toekomst met de 50-30-20-richtlijn; bespreek het idee 'betaal jezelf eerst'.</t>
  </si>
  <si>
    <t xml:space="preserve">Huiswerk: houd één maand lang de Werkelijke bedragen bij, beantwoord de Geldcheck en breng één inzicht mee naar de volgende sessie.</t>
  </si>
  <si>
    <t xml:space="preserve">Instructies &amp; Disclaimer</t>
  </si>
  <si>
    <t xml:space="preserve">Deze bron is ontwikkeld in het kader van het Erasmus+-project "FEMpower in Finance: Upskilling women in sustainable financial literacy to raise their confidence and counter the threat of old age poverty."</t>
  </si>
  <si>
    <t xml:space="preserve">De informatie, uitleg, berekeningen, voorbeelden en eventueel gerelateerd materiaal die via deze bron worden aangeboden, zijn uitsluitend bedoeld voor educatieve en informatieve doeleinden. Ze zijn bedoeld ter ondersteuning van leeractiviteiten op het gebied van financiële geletterdheid. Ze vormen geen financieel, beleggings-, juridisch, fiscaal, boekhoudkundig of ander professioneel advies.</t>
  </si>
  <si>
    <t xml:space="preserve">Geen financieel of beleggingsadvies</t>
  </si>
  <si>
    <t xml:space="preserve">Niets in de door het project verstrekte bronnen mag worden opgevat als een aanbeveling om een financieel product te kopen, verkopen, aan te houden of anderszins te verhandelen, noch als advies over een individuele beleggings- of financiële strategie. Gebruikers dienen onafhankelijk advies in te winnen bij gekwalificeerde professionals voordat zij financiële beslissingen nemen.</t>
  </si>
  <si>
    <t xml:space="preserve">Geen garantie op juistheid of geschiktheid</t>
  </si>
  <si>
    <t xml:space="preserve">Hoewel redelijke inspanningen zijn geleverd om ervoor te zorgen dat onze bronnen samenhangend en bruikbaar zijn, worden ze door de projectpartners en auteurs "as is" aangeboden en geven zij geen enkele verklaring of garantie (expliciet of impliciet) met betrekking tot volledigheid, juistheid, actualiteit, geschiktheid voor een bepaald doel of de resultaten die met het gebruik ervan worden behaald. Financiële resultaten en prognoses kunnen sterk variëren, afhankelijk van persoonlijke omstandigheden, aannames, marktontwikkelingen en de invoer van de gebruiker.</t>
  </si>
  <si>
    <t xml:space="preserve">Verantwoordelijkheid van de gebruiker voor invoer en resultaten in sjablonen</t>
  </si>
  <si>
    <t xml:space="preserve">Gebruikers zijn zelf volledig verantwoordelijk voor (i) de juistheid van alle gegevens die zij invoeren, (ii) de aannames die zij toepassen, en (iii) alle acties die zij ondernemen op basis van de resultaten die de verstrekte bronnen opleveren. Alle getoonde cijfers zijn slechts indicatief en kunnen worden beïnvloed door afronding, methodologische keuzes of instellingen van de spreadsheetsoftware.</t>
  </si>
  <si>
    <t xml:space="preserve">Beperking van aansprakelijkheid</t>
  </si>
  <si>
    <t xml:space="preserve">Voor zover maximaal toegestaan door de toepasselijke wetgeving, zijn de projectpartners, auteurs en aangesloten organisaties niet aansprakelijk voor enig direct of indirect verlies of schade (met inbegrip van financieel verlies, gederfde winst of gevolgschade) die voortvloeit uit het gebruik van, het niet kunnen gebruiken van, of het vertrouwen op de bronnen van het project.</t>
  </si>
  <si>
    <t xml:space="preserve">Bronnen en links van derden</t>
  </si>
  <si>
    <t xml:space="preserve">Waar de bronnen verwijzen naar externe bronnen, tools of links, worden deze aangeboden voor het gemak en voor leerdoeleinden. De projectpartners hebben geen controle over dergelijke inhoud van derden en onderschrijven of aanvaarden hiervoor geen verantwoordelijkheid.</t>
  </si>
  <si>
    <t xml:space="preserve">Deze bron is gemaakt voor leerdoeleinden in het kader van het FEMpower in Finance-project. De standpunten die in dit sjabloon worden geuit, zijn die van de auteurs en komen niet noodzakelijk overeen met de officiële positie van de Europese Unie of een Nationaal Agentschap; noch de Europese Unie, noch de verlenende autoriteit kan verantwoordelijk worden gehouden voor het gebruik dat van de hierin opgenomen informatie wordt gemaakt.</t>
  </si>
  <si>
    <t xml:space="preserve">FEMpower in Finance – Maandbudget (Module 2)</t>
  </si>
  <si>
    <t xml:space="preserve">Gele cellen = zelf invullen  ·  Groene cellen = automatisch berekend  ·  Nieuw hier? Bekijk eerst het tabblad 'Voorbeeldmaand'.</t>
  </si>
  <si>
    <t xml:space="preserve">Maand</t>
  </si>
  <si>
    <t xml:space="preserve">Jaar</t>
  </si>
  <si>
    <t xml:space="preserve">Samenvatting</t>
  </si>
  <si>
    <t xml:space="preserve">Spaardoel (% van inkomen)</t>
  </si>
  <si>
    <t xml:space="preserve">Tip: begin met 10% – elke % telt.</t>
  </si>
  <si>
    <t xml:space="preserve">Valuta</t>
  </si>
  <si>
    <t xml:space="preserve">EUR</t>
  </si>
  <si>
    <t xml:space="preserve">Totaal inkomen (Gepland)</t>
  </si>
  <si>
    <t xml:space="preserve">Totaal inkomen (Werkelijk)</t>
  </si>
  <si>
    <t xml:space="preserve">Inkomen</t>
  </si>
  <si>
    <t xml:space="preserve">Totaal uitgaven (Gepland)</t>
  </si>
  <si>
    <t xml:space="preserve">Inkomstenbron</t>
  </si>
  <si>
    <t xml:space="preserve">Gepland</t>
  </si>
  <si>
    <t xml:space="preserve">Werkelijk</t>
  </si>
  <si>
    <t xml:space="preserve">Notities</t>
  </si>
  <si>
    <t xml:space="preserve">Totaal uitgaven (Werkelijk)</t>
  </si>
  <si>
    <t xml:space="preserve">Netto (Gepland)</t>
  </si>
  <si>
    <t xml:space="preserve">Netto (Werkelijk)</t>
  </si>
  <si>
    <t xml:space="preserve">Spaarquote (Werkelijk)*</t>
  </si>
  <si>
    <t xml:space="preserve">Spaardoel</t>
  </si>
  <si>
    <t xml:space="preserve">Op koers met je doel?</t>
  </si>
  <si>
    <t xml:space="preserve">*geld dat overblijft + alles wat je op 'Sparen/Toekomst'-regels zet</t>
  </si>
  <si>
    <t xml:space="preserve">Totaal inkomen</t>
  </si>
  <si>
    <t xml:space="preserve">Uitgaven per type (Werkelijk)</t>
  </si>
  <si>
    <t xml:space="preserve">Uitgaven</t>
  </si>
  <si>
    <t xml:space="preserve">Vast</t>
  </si>
  <si>
    <t xml:space="preserve">Categorie</t>
  </si>
  <si>
    <t xml:space="preserve">Type</t>
  </si>
  <si>
    <t xml:space="preserve">Noodzaak / Wens /
Toekomst</t>
  </si>
  <si>
    <t xml:space="preserve">Omschrijving</t>
  </si>
  <si>
    <t xml:space="preserve">Vervaldatum</t>
  </si>
  <si>
    <t xml:space="preserve">Betaald?</t>
  </si>
  <si>
    <t xml:space="preserve">Variabel</t>
  </si>
  <si>
    <t xml:space="preserve">Onregelmatig</t>
  </si>
  <si>
    <t xml:space="preserve">Noodzaak / Wens / Toekomst (Werkelijk)</t>
  </si>
  <si>
    <t xml:space="preserve">Bedrag</t>
  </si>
  <si>
    <t xml:space="preserve">Jouw %</t>
  </si>
  <si>
    <t xml:space="preserve">Richtlijn</t>
  </si>
  <si>
    <t xml:space="preserve">Noodzaak</t>
  </si>
  <si>
    <t xml:space="preserve">50%</t>
  </si>
  <si>
    <t xml:space="preserve">Wens</t>
  </si>
  <si>
    <t xml:space="preserve">30%</t>
  </si>
  <si>
    <t xml:space="preserve">Sparen / Toekomst</t>
  </si>
  <si>
    <t xml:space="preserve">20%</t>
  </si>
  <si>
    <t xml:space="preserve">50-30-20 is een richtlijn om mee te vergelijken – geen regel.</t>
  </si>
  <si>
    <t xml:space="preserve">Totaal uitgaven</t>
  </si>
  <si>
    <t xml:space="preserve">Geldcheck (einde van de maand)</t>
  </si>
  <si>
    <t xml:space="preserve">1) Wat verraste je deze maand?</t>
  </si>
  <si>
    <t xml:space="preserve">2) Welke uitgave zou je het liefst veranderen?</t>
  </si>
  <si>
    <t xml:space="preserve">3) Eén kleine actie voor volgende maand:</t>
  </si>
  <si>
    <t xml:space="preserve">Maart</t>
  </si>
  <si>
    <t xml:space="preserve">2026</t>
  </si>
  <si>
    <t xml:space="preserve">Salaris (parttime)</t>
  </si>
  <si>
    <t xml:space="preserve">Freelance naaiwerk</t>
  </si>
  <si>
    <t xml:space="preserve">één extra order</t>
  </si>
  <si>
    <t xml:space="preserve">Kinderbijslag</t>
  </si>
  <si>
    <t xml:space="preserve">Huur / Hypotheek</t>
  </si>
  <si>
    <t xml:space="preserve">2-kamerappartement</t>
  </si>
  <si>
    <t xml:space="preserve">Ja</t>
  </si>
  <si>
    <t xml:space="preserve">Nutsvoorzieningen</t>
  </si>
  <si>
    <t xml:space="preserve">elektriciteit &amp; verwarming</t>
  </si>
  <si>
    <t xml:space="preserve">Boodschappen</t>
  </si>
  <si>
    <t xml:space="preserve">Telefoon &amp; Internet</t>
  </si>
  <si>
    <t xml:space="preserve">Vervoer</t>
  </si>
  <si>
    <t xml:space="preserve">maandabonnement</t>
  </si>
  <si>
    <t xml:space="preserve">Verzekering</t>
  </si>
  <si>
    <t xml:space="preserve">aansprakelijkheid + inboedel</t>
  </si>
  <si>
    <t xml:space="preserve">Gezondheid</t>
  </si>
  <si>
    <t xml:space="preserve">apotheek</t>
  </si>
  <si>
    <t xml:space="preserve">Uit eten</t>
  </si>
  <si>
    <t xml:space="preserve">Kleding</t>
  </si>
  <si>
    <t xml:space="preserve">Vrije tijd</t>
  </si>
  <si>
    <t xml:space="preserve">sportschool</t>
  </si>
  <si>
    <t xml:space="preserve">Abonnementen</t>
  </si>
  <si>
    <t xml:space="preserve">streaming</t>
  </si>
  <si>
    <t xml:space="preserve">Opzij zetten (onregelmatig)</t>
  </si>
  <si>
    <t xml:space="preserve">autokosten &amp; cadeaupot</t>
  </si>
  <si>
    <t xml:space="preserve">Sparen</t>
  </si>
  <si>
    <t xml:space="preserve">Sparen/Toekomst</t>
  </si>
  <si>
    <t xml:space="preserve">spaarrekening</t>
  </si>
  <si>
    <t xml:space="preserve">Pensioen</t>
  </si>
  <si>
    <t xml:space="preserve">particulier pensioenplan</t>
  </si>
  <si>
    <t xml:space="preserve">Boodschappen en uit eten waren ~€53 boven plan.</t>
  </si>
  <si>
    <t xml:space="preserve">Uit eten – ik wil in plaats daarvan met vrienden koken.</t>
  </si>
  <si>
    <t xml:space="preserve">Stel een limiet van €60 voor uit eten in en controleer halverwege de maand.</t>
  </si>
  <si>
    <t xml:space="preserve">Planningstools – drie kleine tools met groot effect</t>
  </si>
  <si>
    <t xml:space="preserve">1) Buffer – je financiële vangnet</t>
  </si>
  <si>
    <t xml:space="preserve">Essentiële maandelijkse kosten (Noodzaak, Werkelijk – uit je budget)</t>
  </si>
  <si>
    <t xml:space="preserve">Vul eerst je budget in – dit haalt je totaal 'Noodzaak' op.</t>
  </si>
  <si>
    <t xml:space="preserve">Aanbevolen doel (3 × essentiële kosten)</t>
  </si>
  <si>
    <t xml:space="preserve">Je eigen doel (optioneel – overschrijft de aanbeveling)</t>
  </si>
  <si>
    <t xml:space="preserve">Al gespaard</t>
  </si>
  <si>
    <t xml:space="preserve">Voortgang</t>
  </si>
  <si>
    <t xml:space="preserve">Zelfs €300 voorkomt de meeste schuldenspiralen. Bouw het in kleine stapjes op.</t>
  </si>
  <si>
    <t xml:space="preserve">2) Onregelmatige kosten – maandelijks opzij zetten (reservepotten)</t>
  </si>
  <si>
    <t xml:space="preserve">Item</t>
  </si>
  <si>
    <t xml:space="preserve">Kosten per jaar</t>
  </si>
  <si>
    <t xml:space="preserve">Opzij zetten per maand</t>
  </si>
  <si>
    <t xml:space="preserve">Voeg dit totaal toe als één regel in je maandbudget:</t>
  </si>
  <si>
    <t xml:space="preserve">Autoverzekering (voorbeeld – vervang dit!)</t>
  </si>
  <si>
    <t xml:space="preserve">Categorie 'Opzij zetten (onregelmatig)', Type 'Onregelmatig', 'Noodzaak'.</t>
  </si>
  <si>
    <t xml:space="preserve">Kerst- en verjaardagscadeaus (voorbeeld)</t>
  </si>
  <si>
    <t xml:space="preserve">Vakantie (voorbeeld)</t>
  </si>
  <si>
    <t xml:space="preserve">Totaal maandelijks opzij te zetten</t>
  </si>
  <si>
    <t xml:space="preserve">3) Toekomstige ik – kleine bedragen groeien (pensioenillustratie)</t>
  </si>
  <si>
    <t xml:space="preserve">Bedrag dat je maandelijks opzij zou kunnen zetten</t>
  </si>
  <si>
    <t xml:space="preserve">Probeer je eigen cijfers – vroeg beginnen is belangrijker dan het bedrag.</t>
  </si>
  <si>
    <t xml:space="preserve">Jaren tot pensioen</t>
  </si>
  <si>
    <t xml:space="preserve">Aangenomen jaarlijkse groei</t>
  </si>
  <si>
    <t xml:space="preserve">Geschatte waarde bij pensionering</t>
  </si>
  <si>
    <t xml:space="preserve">Illustratie met constante groei; werkelijke resultaten kunnen afwijken. Geen beleggingsadvies.</t>
  </si>
  <si>
    <t xml:space="preserve">Waarvan je zelf hebt ingelegd</t>
  </si>
  <si>
    <t xml:space="preserve">Groei daarbovenop</t>
  </si>
  <si>
    <t xml:space="preserve">Jaaroverzicht – volg je voortgang</t>
  </si>
  <si>
    <t xml:space="preserve">Kopieer aan het einde van elke maand je Werkelijke totalen hierheen (uit de Samenvatting van het Budget-tabblad).</t>
  </si>
  <si>
    <t xml:space="preserve">Inkomen (Werkelijk)</t>
  </si>
  <si>
    <t xml:space="preserve">Uitgaven (Werkelijk)</t>
  </si>
  <si>
    <t xml:space="preserve">Netto</t>
  </si>
  <si>
    <t xml:space="preserve">Spaarquote*</t>
  </si>
  <si>
    <t xml:space="preserve">Januari</t>
  </si>
  <si>
    <t xml:space="preserve">Februari</t>
  </si>
  <si>
    <t xml:space="preserve">April</t>
  </si>
  <si>
    <t xml:space="preserve">Mei</t>
  </si>
  <si>
    <t xml:space="preserve">Juni</t>
  </si>
  <si>
    <t xml:space="preserve">Juli</t>
  </si>
  <si>
    <t xml:space="preserve">Augustus</t>
  </si>
  <si>
    <t xml:space="preserve">September</t>
  </si>
  <si>
    <t xml:space="preserve">Oktober</t>
  </si>
  <si>
    <t xml:space="preserve">November</t>
  </si>
  <si>
    <t xml:space="preserve">December</t>
  </si>
  <si>
    <t xml:space="preserve">Totaal</t>
  </si>
  <si>
    <t xml:space="preserve">*eenvoudige overschot-ratio hier (Netto ÷ Inkomen); je budgettabblad telt ook 'Sparen/Toekomst'-regels mee.</t>
  </si>
</sst>
</file>

<file path=xl/styles.xml><?xml version="1.0" encoding="utf-8"?>
<styleSheet xmlns="http://schemas.openxmlformats.org/spreadsheetml/2006/main">
  <numFmts count="7">
    <numFmt numFmtId="164" formatCode="General"/>
    <numFmt numFmtId="165" formatCode="0.0%"/>
    <numFmt numFmtId="166" formatCode="#,##0.00"/>
    <numFmt numFmtId="167" formatCode="#,##0.00;\-#,##0.00;&quot;&quot;"/>
    <numFmt numFmtId="168" formatCode="dd\.mm\.yyyy"/>
    <numFmt numFmtId="169" formatCode="0%"/>
    <numFmt numFmtId="170" formatCode="0"/>
  </numFmts>
  <fonts count="14">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0"/>
      <color rgb="FFFFFFFF"/>
      <name val="Arial"/>
      <family val="0"/>
      <charset val="1"/>
    </font>
    <font>
      <b val="true"/>
      <sz val="10"/>
      <name val="Arial"/>
      <family val="0"/>
      <charset val="1"/>
    </font>
    <font>
      <sz val="9"/>
      <name val="Arial"/>
      <family val="0"/>
      <charset val="1"/>
    </font>
    <font>
      <i val="true"/>
      <sz val="9"/>
      <color rgb="FF808080"/>
      <name val="Arial"/>
      <family val="0"/>
      <charset val="1"/>
    </font>
    <font>
      <sz val="10"/>
      <color rgb="FF808080"/>
      <name val="Arial"/>
      <family val="0"/>
      <charset val="1"/>
    </font>
    <font>
      <i val="true"/>
      <sz val="10"/>
      <name val="Arial"/>
      <family val="0"/>
      <charset val="1"/>
    </font>
    <font>
      <b val="true"/>
      <sz val="18"/>
      <color rgb="FF000000"/>
      <name val="Calibri"/>
      <family val="2"/>
    </font>
    <font>
      <sz val="10"/>
      <color rgb="FF000000"/>
      <name val="Calibri"/>
      <family val="2"/>
    </font>
  </fonts>
  <fills count="5">
    <fill>
      <patternFill patternType="none"/>
    </fill>
    <fill>
      <patternFill patternType="gray125"/>
    </fill>
    <fill>
      <patternFill patternType="solid">
        <fgColor rgb="FF2F5573"/>
        <bgColor rgb="FF1F3864"/>
      </patternFill>
    </fill>
    <fill>
      <patternFill patternType="solid">
        <fgColor rgb="FFFFF2CC"/>
        <bgColor rgb="FFF9F9F9"/>
      </patternFill>
    </fill>
    <fill>
      <patternFill patternType="solid">
        <fgColor rgb="FFE2EFDA"/>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0" shrinkToFit="false"/>
      <protection locked="true" hidden="false"/>
    </xf>
    <xf numFmtId="164" fontId="5" fillId="3" borderId="1" xfId="0" applyFont="true" applyBorder="true" applyAlignment="true" applyProtection="false">
      <alignment horizontal="general" vertical="bottom" textRotation="0" wrapText="false" indent="0" shrinkToFit="false"/>
      <protection locked="true" hidden="false"/>
    </xf>
    <xf numFmtId="164" fontId="5" fillId="4"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left" vertical="bottom" textRotation="0" wrapText="false" indent="0" shrinkToFit="false"/>
      <protection locked="true" hidden="false"/>
    </xf>
    <xf numFmtId="165" fontId="5"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6" fontId="7" fillId="4" borderId="1"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7" fontId="5" fillId="3" borderId="1" xfId="0" applyFont="true" applyBorder="true" applyAlignment="true" applyProtection="false">
      <alignment horizontal="general" vertical="bottom" textRotation="0" wrapText="false" indent="0" shrinkToFit="false"/>
      <protection locked="true" hidden="false"/>
    </xf>
    <xf numFmtId="167" fontId="5" fillId="0" borderId="1" xfId="0" applyFont="true" applyBorder="true" applyAlignment="tru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general" vertical="bottom" textRotation="0" wrapText="false" indent="0" shrinkToFit="false"/>
      <protection locked="true" hidden="false"/>
    </xf>
    <xf numFmtId="166" fontId="5" fillId="4" borderId="1"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8" fontId="5" fillId="3" borderId="1" xfId="0" applyFont="true" applyBorder="true" applyAlignment="tru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9" fontId="5" fillId="4"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false" indent="0" shrinkToFit="false"/>
      <protection locked="true" hidden="false"/>
    </xf>
    <xf numFmtId="170" fontId="5" fillId="3"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9" fontId="5"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9" fontId="7" fillId="4"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color rgb="FFC00000"/>
        <sz val="10"/>
      </font>
    </dxf>
    <dxf>
      <font>
        <name val="Arial"/>
        <charset val="1"/>
        <family val="0"/>
        <color rgb="FF2E7D32"/>
        <sz val="10"/>
      </font>
    </dxf>
    <dxf>
      <font>
        <name val="Arial"/>
        <charset val="1"/>
        <family val="0"/>
        <b val="1"/>
        <color rgb="FFC00000"/>
        <sz val="10"/>
      </font>
    </dxf>
    <dxf>
      <font>
        <name val="Arial"/>
        <charset val="1"/>
        <family val="0"/>
        <b val="1"/>
        <color rgb="FF2E7D32"/>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BE4B48"/>
      <rgbColor rgb="FFFFF2CC"/>
      <rgbColor rgb="FFF9F9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70AD47"/>
      <rgbColor rgb="FFFFC000"/>
      <rgbColor rgb="FFFF9900"/>
      <rgbColor rgb="FFED7D31"/>
      <rgbColor rgb="FF4F81BD"/>
      <rgbColor rgb="FF878787"/>
      <rgbColor rgb="FF1F3864"/>
      <rgbColor rgb="FF2E7D32"/>
      <rgbColor rgb="FF003300"/>
      <rgbColor rgb="FF333300"/>
      <rgbColor rgb="FF993300"/>
      <rgbColor rgb="FF7030A0"/>
      <rgbColor rgb="FF2F557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Gepland vs Werkelijk (Totalen)</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spPr>
            <a:solidFill xmlns:a="http://schemas.openxmlformats.org/drawingml/2006/main">
              <a:srgbClr val="4f81bd"/>
            </a:solidFill>
            <a:ln xmlns:a="http://schemas.openxmlformats.org/drawingml/2006/main" w="9360">
              <a:solidFill>
                <a:srgbClr val="f9f9f9"/>
              </a:solidFill>
              <a:prstDash val="solid"/>
              <a:round/>
            </a:ln>
          </spPr>
          <invertIfNegative val="0"/>
          <dLbls>
            <txPr>
              <a:bodyPr xmlns:a="http://schemas.openxmlformats.org/drawingml/2006/main"/>
              <a:lstStyle xmlns:a="http://schemas.openxmlformats.org/drawingml/2006/main"/>
              <a:p xmlns:a="http://schemas.openxmlformats.org/drawingml/2006/main">
                <a:pPr>
                  <a:defRPr sz="1000" b="0" strike="noStrike" spc="-1">
                    <a:latin typeface="Arial"/>
                  </a:defRPr>
                </a:pPr>
                <a:r>
                  <a:t/>
                </a:r>
              </a:p>
            </txPr>
            <showLegendKey val="0"/>
            <showVal val="0"/>
            <showCatName val="0"/>
            <showSerName val="0"/>
            <showPercent val="0"/>
            <showLeaderLines val="1"/>
          </dLbls>
          <cat>
            <strRef>
              <f>'Budgetsjabloon'!$K$4:$K$7</f>
              <strCache>
                <ptCount val="4"/>
                <pt idx="0">
                  <v>Totaal inkomen (Gepland)</v>
                </pt>
                <pt idx="1">
                  <v>Totaal inkomen (Werkelijk)</v>
                </pt>
                <pt idx="2">
                  <v>Totaal uitgaven (Gepland)</v>
                </pt>
                <pt idx="3">
                  <v>Totaal uitgaven (Werkelijk)</v>
                </pt>
              </strCache>
            </strRef>
          </cat>
          <val>
            <numRef>
              <f>'Budgetsjabloon'!$L$4:$L$7</f>
              <numCache>
                <formatCode>#,##0.00</formatCode>
                <ptCount val="4"/>
                <pt idx="0">
                  <v>0</v>
                </pt>
                <pt idx="1">
                  <v>0</v>
                </pt>
                <pt idx="2">
                  <v>0</v>
                </pt>
                <pt idx="3">
                  <v>0</v>
                </pt>
              </numCache>
            </numRef>
          </val>
        </ser>
        <gapWidth val="150"/>
        <overlap val="0"/>
        <axId val="61571978"/>
        <axId val="94193875"/>
      </barChart>
      <catAx>
        <axId val="61571978"/>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94193875"/>
        <crosses val="autoZero"/>
        <auto val="1"/>
        <lblAlgn val="ctr"/>
        <lblOffset val="100"/>
        <noMultiLvlLbl val="0"/>
      </catAx>
      <valAx>
        <axId val="94193875"/>
        <scaling>
          <orientation val="minMax"/>
        </scaling>
        <delete val="0"/>
        <axPos val="l"/>
        <majorGridlines>
          <spPr>
            <a:ln xmlns:a="http://schemas.openxmlformats.org/drawingml/2006/main" w="9360">
              <a:solidFill>
                <a:srgbClr val="878787"/>
              </a:solidFill>
              <a:prstDash val="solid"/>
              <a:round/>
            </a:ln>
          </spPr>
        </majorGridlines>
        <numFmt formatCode="#,##0.00"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61571978"/>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Gepland vs Werkelijk (Totalen)</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spPr>
            <a:solidFill xmlns:a="http://schemas.openxmlformats.org/drawingml/2006/main">
              <a:srgbClr val="4f81bd"/>
            </a:solidFill>
            <a:ln xmlns:a="http://schemas.openxmlformats.org/drawingml/2006/main" w="9360">
              <a:solidFill>
                <a:srgbClr val="f9f9f9"/>
              </a:solidFill>
              <a:prstDash val="solid"/>
              <a:round/>
            </a:ln>
          </spPr>
          <invertIfNegative val="0"/>
          <dLbls>
            <txPr>
              <a:bodyPr xmlns:a="http://schemas.openxmlformats.org/drawingml/2006/main"/>
              <a:lstStyle xmlns:a="http://schemas.openxmlformats.org/drawingml/2006/main"/>
              <a:p xmlns:a="http://schemas.openxmlformats.org/drawingml/2006/main">
                <a:pPr>
                  <a:defRPr sz="1000" b="0" strike="noStrike" spc="-1">
                    <a:latin typeface="Arial"/>
                  </a:defRPr>
                </a:pPr>
                <a:r>
                  <a:t/>
                </a:r>
              </a:p>
            </txPr>
            <showLegendKey val="0"/>
            <showVal val="0"/>
            <showCatName val="0"/>
            <showSerName val="0"/>
            <showPercent val="0"/>
            <showLeaderLines val="1"/>
          </dLbls>
          <cat>
            <strRef>
              <f>'Voorbeeldmaand'!$K$4:$K$7</f>
              <strCache>
                <ptCount val="4"/>
                <pt idx="0">
                  <v>Totaal inkomen (Gepland)</v>
                </pt>
                <pt idx="1">
                  <v>Totaal inkomen (Werkelijk)</v>
                </pt>
                <pt idx="2">
                  <v>Totaal uitgaven (Gepland)</v>
                </pt>
                <pt idx="3">
                  <v>Totaal uitgaven (Werkelijk)</v>
                </pt>
              </strCache>
            </strRef>
          </cat>
          <val>
            <numRef>
              <f>'Voorbeeldmaand'!$L$4:$L$7</f>
              <numCache>
                <formatCode>#,##0.00</formatCode>
                <ptCount val="4"/>
                <pt idx="0">
                  <v>1805</v>
                </pt>
                <pt idx="1">
                  <v>1865</v>
                </pt>
                <pt idx="2">
                  <v>1520</v>
                </pt>
                <pt idx="3">
                  <v>1572</v>
                </pt>
              </numCache>
            </numRef>
          </val>
        </ser>
        <gapWidth val="150"/>
        <overlap val="0"/>
        <axId val="44401828"/>
        <axId val="67614437"/>
      </barChart>
      <catAx>
        <axId val="44401828"/>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67614437"/>
        <crosses val="autoZero"/>
        <auto val="1"/>
        <lblAlgn val="ctr"/>
        <lblOffset val="100"/>
        <noMultiLvlLbl val="0"/>
      </catAx>
      <valAx>
        <axId val="67614437"/>
        <scaling>
          <orientation val="minMax"/>
        </scaling>
        <delete val="0"/>
        <axPos val="l"/>
        <majorGridlines>
          <spPr>
            <a:ln xmlns:a="http://schemas.openxmlformats.org/drawingml/2006/main" w="9360">
              <a:solidFill>
                <a:srgbClr val="878787"/>
              </a:solidFill>
              <a:prstDash val="solid"/>
              <a:round/>
            </a:ln>
          </spPr>
        </majorGridlines>
        <numFmt formatCode="#,##0.00"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44401828"/>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3.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Netto per maand</a:t>
            </a:r>
          </a:p>
        </rich>
      </tx>
      <overlay val="0"/>
      <spPr>
        <a:noFill xmlns:a="http://schemas.openxmlformats.org/drawingml/2006/main"/>
        <a:ln xmlns:a="http://schemas.openxmlformats.org/drawingml/2006/main" w="0">
          <a:noFill/>
          <a:prstDash val="solid"/>
        </a:ln>
      </spPr>
    </title>
    <plotArea>
      <lineChart>
        <grouping val="standard"/>
        <varyColors val="0"/>
        <ser>
          <idx val="0"/>
          <order val="0"/>
          <tx>
            <strRef>
              <f>'Jaaroverzicht'!D3</f>
              <strCache>
                <ptCount val="1"/>
                <pt idx="0">
                  <v>Netto</v>
                </pt>
              </strCache>
            </strRef>
          </tx>
          <spPr>
            <a:solidFill xmlns:a="http://schemas.openxmlformats.org/drawingml/2006/main">
              <a:srgbClr val="be4b48"/>
            </a:solidFill>
            <a:ln xmlns:a="http://schemas.openxmlformats.org/drawingml/2006/main" w="47520">
              <a:solidFill>
                <a:srgbClr val="be4b48"/>
              </a:solidFill>
              <a:prstDash val="solid"/>
              <a:round/>
            </a:ln>
          </spPr>
          <marker>
            <symbol val="none"/>
            <spPr>
              <a:ln xmlns:a="http://schemas.openxmlformats.org/drawingml/2006/main">
                <a:prstDash val="solid"/>
              </a:ln>
            </spPr>
          </marker>
          <dLbls>
            <txPr>
              <a:bodyPr xmlns:a="http://schemas.openxmlformats.org/drawingml/2006/main"/>
              <a:lstStyle xmlns:a="http://schemas.openxmlformats.org/drawingml/2006/main"/>
              <a:p xmlns:a="http://schemas.openxmlformats.org/drawingml/2006/main">
                <a:pPr>
                  <a:defRPr sz="1000" b="0" strike="noStrike" spc="-1">
                    <a:latin typeface="Arial"/>
                  </a:defRPr>
                </a:pPr>
                <a:r>
                  <a:t/>
                </a:r>
              </a:p>
            </txPr>
            <showLegendKey val="0"/>
            <showVal val="0"/>
            <showCatName val="0"/>
            <showSerName val="0"/>
            <showPercent val="0"/>
            <showLeaderLines val="1"/>
          </dLbls>
          <cat>
            <strRef>
              <f>'Jaaroverzicht'!$A$4:$A$15</f>
              <strCache>
                <ptCount val="12"/>
                <pt idx="0">
                  <v>Januari</v>
                </pt>
                <pt idx="1">
                  <v>Februari</v>
                </pt>
                <pt idx="2">
                  <v>Maart</v>
                </pt>
                <pt idx="3">
                  <v>April</v>
                </pt>
                <pt idx="4">
                  <v>Mei</v>
                </pt>
                <pt idx="5">
                  <v>Juni</v>
                </pt>
                <pt idx="6">
                  <v>Juli</v>
                </pt>
                <pt idx="7">
                  <v>Augustus</v>
                </pt>
                <pt idx="8">
                  <v>September</v>
                </pt>
                <pt idx="9">
                  <v>Oktober</v>
                </pt>
                <pt idx="10">
                  <v>November</v>
                </pt>
                <pt idx="11">
                  <v>December</v>
                </pt>
              </strCache>
            </strRef>
          </cat>
          <val>
            <numRef>
              <f>'Jaaroverzicht'!$D$4:$D$15</f>
              <numCache>
                <formatCode>#,##0.00;\-#,##0.00;""</formatCode>
                <ptCount val="12"/>
                <pt idx="0">
                  <v>0</v>
                </pt>
                <pt idx="1">
                  <v>0</v>
                </pt>
                <pt idx="2">
                  <v>0</v>
                </pt>
                <pt idx="3">
                  <v>0</v>
                </pt>
                <pt idx="4">
                  <v>0</v>
                </pt>
                <pt idx="5">
                  <v>0</v>
                </pt>
                <pt idx="6">
                  <v>0</v>
                </pt>
                <pt idx="7">
                  <v>0</v>
                </pt>
                <pt idx="8">
                  <v>0</v>
                </pt>
                <pt idx="9">
                  <v>0</v>
                </pt>
                <pt idx="10">
                  <v>0</v>
                </pt>
                <pt idx="11">
                  <v>0</v>
                </pt>
              </numCache>
            </numRef>
          </val>
          <smooth val="1"/>
        </ser>
        <hiLowLines>
          <spPr>
            <a:ln xmlns:a="http://schemas.openxmlformats.org/drawingml/2006/main" w="0">
              <a:noFill/>
              <a:prstDash val="solid"/>
            </a:ln>
          </spPr>
        </hiLowLines>
        <marker val="0"/>
        <axId val="90353579"/>
        <axId val="60286880"/>
      </lineChart>
      <catAx>
        <axId val="90353579"/>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60286880"/>
        <crosses val="autoZero"/>
        <auto val="1"/>
        <lblAlgn val="ctr"/>
        <lblOffset val="100"/>
        <noMultiLvlLbl val="0"/>
      </catAx>
      <valAx>
        <axId val="60286880"/>
        <scaling>
          <orientation val="minMax"/>
        </scaling>
        <delete val="0"/>
        <axPos val="l"/>
        <majorGridlines>
          <spPr>
            <a:ln xmlns:a="http://schemas.openxmlformats.org/drawingml/2006/main" w="9360">
              <a:solidFill>
                <a:srgbClr val="878787"/>
              </a:solidFill>
              <a:prstDash val="solid"/>
              <a:round/>
            </a:ln>
          </spPr>
        </majorGridlines>
        <numFmt formatCode="#,##0.00;\-#,##0.00;&quot;&quot;"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
            </a:r>
          </a:p>
        </txPr>
        <crossAx val="90353579"/>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27000</xdr:colOff>
      <xdr:row>40</xdr:row>
      <xdr:rowOff>2160</xdr:rowOff>
    </xdr:to>
    <xdr:graphicFrame>
      <xdr:nvGraphicFramePr>
        <xdr:cNvPr id="0" name="Chart 1"/>
        <xdr:cNvGraphicFramePr/>
      </xdr:nvGraphicFramePr>
      <xdr:xfrm>
        <a:off x="10361160" y="5304240"/>
        <a:ext cx="4679280" cy="269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0</xdr:colOff>
      <xdr:row>25</xdr:row>
      <xdr:rowOff>160560</xdr:rowOff>
    </xdr:from>
    <xdr:to>
      <xdr:col>14</xdr:col>
      <xdr:colOff>27000</xdr:colOff>
      <xdr:row>40</xdr:row>
      <xdr:rowOff>2160</xdr:rowOff>
    </xdr:to>
    <xdr:graphicFrame>
      <xdr:nvGraphicFramePr>
        <xdr:cNvPr id="1" name="Chart 1"/>
        <xdr:cNvGraphicFramePr/>
      </xdr:nvGraphicFramePr>
      <xdr:xfrm>
        <a:off x="10361160" y="5304240"/>
        <a:ext cx="4679280" cy="269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160560</xdr:rowOff>
    </xdr:from>
    <xdr:to>
      <xdr:col>15</xdr:col>
      <xdr:colOff>255600</xdr:colOff>
      <xdr:row>16</xdr:row>
      <xdr:rowOff>182160</xdr:rowOff>
    </xdr:to>
    <xdr:graphicFrame>
      <xdr:nvGraphicFramePr>
        <xdr:cNvPr id="2" name="Chart 1"/>
        <xdr:cNvGraphicFramePr/>
      </xdr:nvGraphicFramePr>
      <xdr:xfrm>
        <a:off x="7237080" y="379800"/>
        <a:ext cx="5759280" cy="287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73"/>
    <pageSetUpPr fitToPage="false"/>
  </sheetPr>
  <dimension ref="A1:H4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8" min="2" style="1" width="14"/>
  </cols>
  <sheetData>
    <row r="1" customFormat="false" ht="17.25" hidden="false" customHeight="true" outlineLevel="0" collapsed="false">
      <c r="A1" s="2" t="s">
        <v>0</v>
      </c>
      <c r="B1" s="2"/>
      <c r="C1" s="2"/>
      <c r="D1" s="2"/>
      <c r="E1" s="2"/>
      <c r="F1" s="2"/>
      <c r="G1" s="2"/>
      <c r="H1" s="2"/>
    </row>
    <row r="3" customFormat="false" ht="15" hidden="false" customHeight="true" outlineLevel="0" collapsed="false">
      <c r="A3" s="3" t="s">
        <v>1</v>
      </c>
      <c r="B3" s="3"/>
      <c r="C3" s="3"/>
      <c r="D3" s="3"/>
      <c r="E3" s="3"/>
      <c r="F3" s="3"/>
      <c r="G3" s="3"/>
      <c r="H3" s="3"/>
    </row>
    <row r="4" customFormat="false" ht="15" hidden="false" customHeight="true" outlineLevel="0" collapsed="false">
      <c r="A4" s="3" t="s">
        <v>2</v>
      </c>
      <c r="B4" s="3"/>
      <c r="C4" s="3"/>
      <c r="D4" s="3"/>
      <c r="E4" s="3"/>
      <c r="F4" s="3"/>
      <c r="G4" s="3"/>
      <c r="H4" s="3"/>
    </row>
    <row r="5" customFormat="false" ht="15" hidden="false" customHeight="true" outlineLevel="0" collapsed="false">
      <c r="A5" s="3" t="s">
        <v>3</v>
      </c>
      <c r="B5" s="3"/>
      <c r="C5" s="3"/>
      <c r="D5" s="3"/>
      <c r="E5" s="3"/>
      <c r="F5" s="3"/>
      <c r="G5" s="3"/>
      <c r="H5" s="3"/>
    </row>
    <row r="6" customFormat="false" ht="15" hidden="false" customHeight="true" outlineLevel="0" collapsed="false">
      <c r="A6" s="3" t="s">
        <v>4</v>
      </c>
      <c r="B6" s="3"/>
      <c r="C6" s="3"/>
      <c r="D6" s="3"/>
      <c r="E6" s="3"/>
      <c r="F6" s="3"/>
      <c r="G6" s="3"/>
      <c r="H6" s="3"/>
    </row>
    <row r="7" customFormat="false" ht="15" hidden="false" customHeight="true" outlineLevel="0" collapsed="false">
      <c r="A7" s="3" t="s">
        <v>5</v>
      </c>
      <c r="B7" s="3"/>
      <c r="C7" s="3"/>
      <c r="D7" s="3"/>
      <c r="E7" s="3"/>
      <c r="F7" s="3"/>
      <c r="G7" s="3"/>
      <c r="H7" s="3"/>
    </row>
    <row r="8" customFormat="false" ht="15" hidden="false" customHeight="true" outlineLevel="0" collapsed="false">
      <c r="A8" s="3" t="s">
        <v>6</v>
      </c>
      <c r="B8" s="3"/>
      <c r="C8" s="3"/>
      <c r="D8" s="3"/>
      <c r="E8" s="3"/>
      <c r="F8" s="3"/>
      <c r="G8" s="3"/>
      <c r="H8" s="3"/>
    </row>
    <row r="9" customFormat="false" ht="15" hidden="false" customHeight="true" outlineLevel="0" collapsed="false">
      <c r="A9" s="3" t="s">
        <v>7</v>
      </c>
      <c r="B9" s="3"/>
      <c r="C9" s="3"/>
      <c r="D9" s="3"/>
      <c r="E9" s="3"/>
      <c r="F9" s="3"/>
      <c r="G9" s="3"/>
      <c r="H9" s="3"/>
    </row>
    <row r="10" customFormat="false" ht="15" hidden="false" customHeight="true" outlineLevel="0" collapsed="false">
      <c r="A10" s="3" t="s">
        <v>8</v>
      </c>
      <c r="B10" s="3"/>
      <c r="C10" s="3"/>
      <c r="D10" s="3"/>
      <c r="E10" s="3"/>
      <c r="F10" s="3"/>
      <c r="G10" s="3"/>
      <c r="H10" s="3"/>
    </row>
    <row r="12" customFormat="false" ht="18" hidden="false" customHeight="true" outlineLevel="0" collapsed="false">
      <c r="A12" s="4" t="s">
        <v>9</v>
      </c>
      <c r="B12" s="4"/>
      <c r="C12" s="4"/>
      <c r="D12" s="4"/>
      <c r="E12" s="4"/>
      <c r="F12" s="4"/>
      <c r="G12" s="4"/>
      <c r="H12" s="4"/>
    </row>
    <row r="13" customFormat="false" ht="15" hidden="false" customHeight="true" outlineLevel="0" collapsed="false">
      <c r="A13" s="5" t="s">
        <v>10</v>
      </c>
      <c r="B13" s="3" t="s">
        <v>11</v>
      </c>
      <c r="C13" s="3"/>
      <c r="D13" s="3"/>
      <c r="E13" s="3"/>
      <c r="F13" s="3"/>
      <c r="G13" s="3"/>
      <c r="H13" s="3"/>
    </row>
    <row r="14" customFormat="false" ht="15" hidden="false" customHeight="true" outlineLevel="0" collapsed="false">
      <c r="A14" s="6" t="s">
        <v>12</v>
      </c>
      <c r="B14" s="3" t="s">
        <v>13</v>
      </c>
      <c r="C14" s="3"/>
      <c r="D14" s="3"/>
      <c r="E14" s="3"/>
      <c r="F14" s="3"/>
      <c r="G14" s="3"/>
      <c r="H14" s="3"/>
    </row>
    <row r="16" customFormat="false" ht="18" hidden="false" customHeight="true" outlineLevel="0" collapsed="false">
      <c r="A16" s="4" t="s">
        <v>14</v>
      </c>
      <c r="B16" s="4"/>
      <c r="C16" s="4"/>
      <c r="D16" s="4"/>
      <c r="E16" s="4"/>
      <c r="F16" s="4"/>
      <c r="G16" s="4"/>
      <c r="H16" s="4"/>
    </row>
    <row r="17" customFormat="false" ht="15" hidden="false" customHeight="true" outlineLevel="0" collapsed="false">
      <c r="A17" s="7" t="s">
        <v>15</v>
      </c>
      <c r="B17" s="8" t="s">
        <v>16</v>
      </c>
      <c r="C17" s="8"/>
      <c r="D17" s="8"/>
      <c r="E17" s="8"/>
      <c r="F17" s="8"/>
      <c r="G17" s="8"/>
      <c r="H17" s="8"/>
    </row>
    <row r="18" customFormat="false" ht="15" hidden="false" customHeight="true" outlineLevel="0" collapsed="false">
      <c r="A18" s="7" t="s">
        <v>17</v>
      </c>
      <c r="B18" s="8" t="s">
        <v>18</v>
      </c>
      <c r="C18" s="8"/>
      <c r="D18" s="8"/>
      <c r="E18" s="8"/>
      <c r="F18" s="8"/>
      <c r="G18" s="8"/>
      <c r="H18" s="8"/>
    </row>
    <row r="19" customFormat="false" ht="15" hidden="false" customHeight="true" outlineLevel="0" collapsed="false">
      <c r="A19" s="7" t="s">
        <v>19</v>
      </c>
      <c r="B19" s="8" t="s">
        <v>20</v>
      </c>
      <c r="C19" s="8"/>
      <c r="D19" s="8"/>
      <c r="E19" s="8"/>
      <c r="F19" s="8"/>
      <c r="G19" s="8"/>
      <c r="H19" s="8"/>
    </row>
    <row r="20" customFormat="false" ht="15" hidden="false" customHeight="true" outlineLevel="0" collapsed="false">
      <c r="A20" s="7" t="s">
        <v>21</v>
      </c>
      <c r="B20" s="8" t="s">
        <v>22</v>
      </c>
      <c r="C20" s="8"/>
      <c r="D20" s="8"/>
      <c r="E20" s="8"/>
      <c r="F20" s="8"/>
      <c r="G20" s="8"/>
      <c r="H20" s="8"/>
    </row>
    <row r="21" customFormat="false" ht="15" hidden="false" customHeight="true" outlineLevel="0" collapsed="false">
      <c r="A21" s="7" t="s">
        <v>23</v>
      </c>
      <c r="B21" s="8" t="s">
        <v>24</v>
      </c>
      <c r="C21" s="8"/>
      <c r="D21" s="8"/>
      <c r="E21" s="8"/>
      <c r="F21" s="8"/>
      <c r="G21" s="8"/>
      <c r="H21" s="8"/>
    </row>
    <row r="22" customFormat="false" ht="15" hidden="false" customHeight="true" outlineLevel="0" collapsed="false">
      <c r="A22" s="7" t="s">
        <v>25</v>
      </c>
      <c r="B22" s="8" t="s">
        <v>26</v>
      </c>
      <c r="C22" s="8"/>
      <c r="D22" s="8"/>
      <c r="E22" s="8"/>
      <c r="F22" s="8"/>
      <c r="G22" s="8"/>
      <c r="H22" s="8"/>
    </row>
    <row r="23" customFormat="false" ht="15" hidden="false" customHeight="true" outlineLevel="0" collapsed="false">
      <c r="A23" s="7" t="s">
        <v>27</v>
      </c>
      <c r="B23" s="8" t="s">
        <v>28</v>
      </c>
      <c r="C23" s="8"/>
      <c r="D23" s="8"/>
      <c r="E23" s="8"/>
      <c r="F23" s="8"/>
      <c r="G23" s="8"/>
      <c r="H23" s="8"/>
    </row>
    <row r="24" customFormat="false" ht="15" hidden="false" customHeight="true" outlineLevel="0" collapsed="false">
      <c r="A24" s="7" t="s">
        <v>29</v>
      </c>
      <c r="B24" s="8" t="s">
        <v>30</v>
      </c>
      <c r="C24" s="8"/>
      <c r="D24" s="8"/>
      <c r="E24" s="8"/>
      <c r="F24" s="8"/>
      <c r="G24" s="8"/>
      <c r="H24" s="8"/>
    </row>
    <row r="25" customFormat="false" ht="23.25" hidden="false" customHeight="true" outlineLevel="0" collapsed="false">
      <c r="A25" s="7" t="s">
        <v>31</v>
      </c>
      <c r="B25" s="8" t="s">
        <v>32</v>
      </c>
      <c r="C25" s="8"/>
      <c r="D25" s="8"/>
      <c r="E25" s="8"/>
      <c r="F25" s="8"/>
      <c r="G25" s="8"/>
      <c r="H25" s="8"/>
    </row>
    <row r="27" customFormat="false" ht="18" hidden="false" customHeight="true" outlineLevel="0" collapsed="false">
      <c r="A27" s="4" t="s">
        <v>33</v>
      </c>
      <c r="B27" s="4"/>
      <c r="C27" s="4"/>
      <c r="D27" s="4"/>
      <c r="E27" s="4"/>
      <c r="F27" s="4"/>
      <c r="G27" s="4"/>
      <c r="H27" s="4"/>
    </row>
    <row r="28" customFormat="false" ht="15" hidden="false" customHeight="true" outlineLevel="0" collapsed="false">
      <c r="A28" s="3" t="s">
        <v>34</v>
      </c>
      <c r="B28" s="3"/>
      <c r="C28" s="3"/>
      <c r="D28" s="3"/>
      <c r="E28" s="3"/>
      <c r="F28" s="3"/>
      <c r="G28" s="3"/>
      <c r="H28" s="3"/>
    </row>
    <row r="29" customFormat="false" ht="15" hidden="false" customHeight="true" outlineLevel="0" collapsed="false">
      <c r="A29" s="3" t="s">
        <v>35</v>
      </c>
      <c r="B29" s="3"/>
      <c r="C29" s="3"/>
      <c r="D29" s="3"/>
      <c r="E29" s="3"/>
      <c r="F29" s="3"/>
      <c r="G29" s="3"/>
      <c r="H29" s="3"/>
    </row>
    <row r="30" customFormat="false" ht="15" hidden="false" customHeight="true" outlineLevel="0" collapsed="false">
      <c r="A30" s="3" t="s">
        <v>36</v>
      </c>
      <c r="B30" s="3"/>
      <c r="C30" s="3"/>
      <c r="D30" s="3"/>
      <c r="E30" s="3"/>
      <c r="F30" s="3"/>
      <c r="G30" s="3"/>
      <c r="H30" s="3"/>
    </row>
    <row r="31" customFormat="false" ht="15" hidden="false" customHeight="true" outlineLevel="0" collapsed="false">
      <c r="A31" s="3" t="s">
        <v>37</v>
      </c>
      <c r="B31" s="3"/>
      <c r="C31" s="3"/>
      <c r="D31" s="3"/>
      <c r="E31" s="3"/>
      <c r="F31" s="3"/>
      <c r="G31" s="3"/>
      <c r="H31" s="3"/>
    </row>
    <row r="33" customFormat="false" ht="18" hidden="false" customHeight="true" outlineLevel="0" collapsed="false">
      <c r="A33" s="4" t="s">
        <v>38</v>
      </c>
      <c r="B33" s="4"/>
      <c r="C33" s="4"/>
      <c r="D33" s="4"/>
      <c r="E33" s="4"/>
      <c r="F33" s="4"/>
      <c r="G33" s="4"/>
      <c r="H33" s="4"/>
    </row>
    <row r="34" customFormat="false" ht="45" hidden="false" customHeight="true" outlineLevel="0" collapsed="false">
      <c r="A34" s="9" t="s">
        <v>39</v>
      </c>
      <c r="B34" s="9"/>
      <c r="C34" s="9"/>
      <c r="D34" s="9"/>
      <c r="E34" s="9"/>
      <c r="F34" s="9"/>
      <c r="G34" s="9"/>
      <c r="H34" s="9"/>
    </row>
    <row r="35" customFormat="false" ht="53.25" hidden="false" customHeight="true" outlineLevel="0" collapsed="false">
      <c r="A35" s="9" t="s">
        <v>40</v>
      </c>
      <c r="B35" s="9"/>
      <c r="C35" s="9"/>
      <c r="D35" s="9"/>
      <c r="E35" s="9"/>
      <c r="F35" s="9"/>
      <c r="G35" s="9"/>
      <c r="H35" s="9"/>
    </row>
    <row r="36" customFormat="false" ht="15" hidden="false" customHeight="true" outlineLevel="0" collapsed="false">
      <c r="A36" s="10" t="s">
        <v>41</v>
      </c>
      <c r="B36" s="10"/>
      <c r="C36" s="10"/>
      <c r="D36" s="10"/>
      <c r="E36" s="10"/>
      <c r="F36" s="10"/>
      <c r="G36" s="10"/>
      <c r="H36" s="10"/>
    </row>
    <row r="37" customFormat="false" ht="53.25" hidden="false" customHeight="true" outlineLevel="0" collapsed="false">
      <c r="A37" s="9" t="s">
        <v>42</v>
      </c>
      <c r="B37" s="9"/>
      <c r="C37" s="9"/>
      <c r="D37" s="9"/>
      <c r="E37" s="9"/>
      <c r="F37" s="9"/>
      <c r="G37" s="9"/>
      <c r="H37" s="9"/>
    </row>
    <row r="38" customFormat="false" ht="15" hidden="false" customHeight="true" outlineLevel="0" collapsed="false">
      <c r="A38" s="10" t="s">
        <v>43</v>
      </c>
      <c r="B38" s="10"/>
      <c r="C38" s="10"/>
      <c r="D38" s="10"/>
      <c r="E38" s="10"/>
      <c r="F38" s="10"/>
      <c r="G38" s="10"/>
      <c r="H38" s="10"/>
    </row>
    <row r="39" customFormat="false" ht="53.25" hidden="false" customHeight="true" outlineLevel="0" collapsed="false">
      <c r="A39" s="9" t="s">
        <v>44</v>
      </c>
      <c r="B39" s="9"/>
      <c r="C39" s="9"/>
      <c r="D39" s="9"/>
      <c r="E39" s="9"/>
      <c r="F39" s="9"/>
      <c r="G39" s="9"/>
      <c r="H39" s="9"/>
    </row>
    <row r="40" customFormat="false" ht="15" hidden="false" customHeight="true" outlineLevel="0" collapsed="false">
      <c r="A40" s="10" t="s">
        <v>45</v>
      </c>
      <c r="B40" s="10"/>
      <c r="C40" s="10"/>
      <c r="D40" s="10"/>
      <c r="E40" s="10"/>
      <c r="F40" s="10"/>
      <c r="G40" s="10"/>
      <c r="H40" s="10"/>
    </row>
    <row r="41" customFormat="false" ht="53.25" hidden="false" customHeight="true" outlineLevel="0" collapsed="false">
      <c r="A41" s="9" t="s">
        <v>46</v>
      </c>
      <c r="B41" s="9"/>
      <c r="C41" s="9"/>
      <c r="D41" s="9"/>
      <c r="E41" s="9"/>
      <c r="F41" s="9"/>
      <c r="G41" s="9"/>
      <c r="H41" s="9"/>
    </row>
    <row r="42" customFormat="false" ht="15" hidden="false" customHeight="true" outlineLevel="0" collapsed="false">
      <c r="A42" s="10" t="s">
        <v>47</v>
      </c>
      <c r="B42" s="10"/>
      <c r="C42" s="10"/>
      <c r="D42" s="10"/>
      <c r="E42" s="10"/>
      <c r="F42" s="10"/>
      <c r="G42" s="10"/>
      <c r="H42" s="10"/>
    </row>
    <row r="43" customFormat="false" ht="53.25" hidden="false" customHeight="true" outlineLevel="0" collapsed="false">
      <c r="A43" s="9" t="s">
        <v>48</v>
      </c>
      <c r="B43" s="9"/>
      <c r="C43" s="9"/>
      <c r="D43" s="9"/>
      <c r="E43" s="9"/>
      <c r="F43" s="9"/>
      <c r="G43" s="9"/>
      <c r="H43" s="9"/>
    </row>
    <row r="44" customFormat="false" ht="15" hidden="false" customHeight="true" outlineLevel="0" collapsed="false">
      <c r="A44" s="10" t="s">
        <v>49</v>
      </c>
      <c r="B44" s="10"/>
      <c r="C44" s="10"/>
      <c r="D44" s="10"/>
      <c r="E44" s="10"/>
      <c r="F44" s="10"/>
      <c r="G44" s="10"/>
      <c r="H44" s="10"/>
    </row>
    <row r="45" customFormat="false" ht="45" hidden="false" customHeight="true" outlineLevel="0" collapsed="false">
      <c r="A45" s="9" t="s">
        <v>50</v>
      </c>
      <c r="B45" s="9"/>
      <c r="C45" s="9"/>
      <c r="D45" s="9"/>
      <c r="E45" s="9"/>
      <c r="F45" s="9"/>
      <c r="G45" s="9"/>
      <c r="H45" s="9"/>
    </row>
    <row r="46" customFormat="false" ht="53.25" hidden="false" customHeight="true" outlineLevel="0" collapsed="false">
      <c r="A46" s="9" t="s">
        <v>51</v>
      </c>
      <c r="B46" s="9"/>
      <c r="C46" s="9"/>
      <c r="D46" s="9"/>
      <c r="E46" s="9"/>
      <c r="F46" s="9"/>
      <c r="G46" s="9"/>
      <c r="H46" s="9"/>
    </row>
  </sheetData>
  <mergeCells count="41">
    <mergeCell ref="A1:H1"/>
    <mergeCell ref="A3:H3"/>
    <mergeCell ref="A4:H4"/>
    <mergeCell ref="A5:H5"/>
    <mergeCell ref="A6:H6"/>
    <mergeCell ref="A7:H7"/>
    <mergeCell ref="A8:H8"/>
    <mergeCell ref="A9:H9"/>
    <mergeCell ref="A10:H10"/>
    <mergeCell ref="A12:H12"/>
    <mergeCell ref="B13:H13"/>
    <mergeCell ref="B14:H14"/>
    <mergeCell ref="A16:H16"/>
    <mergeCell ref="B17:H17"/>
    <mergeCell ref="B18:H18"/>
    <mergeCell ref="B19:H19"/>
    <mergeCell ref="B20:H20"/>
    <mergeCell ref="B21:H21"/>
    <mergeCell ref="B22:H22"/>
    <mergeCell ref="B23:H23"/>
    <mergeCell ref="B24:H24"/>
    <mergeCell ref="B25:H25"/>
    <mergeCell ref="A27:H27"/>
    <mergeCell ref="A28:H28"/>
    <mergeCell ref="A29:H29"/>
    <mergeCell ref="A30:H30"/>
    <mergeCell ref="A31:H31"/>
    <mergeCell ref="A33:H33"/>
    <mergeCell ref="A34:H34"/>
    <mergeCell ref="A35:H35"/>
    <mergeCell ref="A36:H36"/>
    <mergeCell ref="A37:H37"/>
    <mergeCell ref="A38:H38"/>
    <mergeCell ref="A39:H39"/>
    <mergeCell ref="A40:H40"/>
    <mergeCell ref="A41:H41"/>
    <mergeCell ref="A42:H42"/>
    <mergeCell ref="A43:H43"/>
    <mergeCell ref="A44:H44"/>
    <mergeCell ref="A45:H45"/>
    <mergeCell ref="A46:H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5"/>
    <col collapsed="false" customWidth="true" hidden="false" outlineLevel="0" max="3" min="3" style="1" width="18"/>
    <col collapsed="false" customWidth="true" hidden="false" outlineLevel="0" max="4" min="4" style="1" width="32"/>
    <col collapsed="false" customWidth="true" hidden="false" outlineLevel="0" max="8" min="5" style="1" width="12"/>
    <col collapsed="false" customWidth="true" hidden="false" outlineLevel="0" max="9" min="9" style="1" width="8"/>
    <col collapsed="false" customWidth="true" hidden="false" outlineLevel="0" max="10" min="10" style="1" width="2"/>
    <col collapsed="false" customWidth="true" hidden="false" outlineLevel="0" max="11" min="11" style="1" width="33"/>
    <col collapsed="false" customWidth="true" hidden="false" outlineLevel="0" max="12" min="12" style="1" width="13"/>
    <col collapsed="false" customWidth="true" hidden="false" outlineLevel="0" max="14" min="13" style="1" width="10"/>
  </cols>
  <sheetData>
    <row r="1" customFormat="false" ht="17.25" hidden="false" customHeight="true" outlineLevel="0" collapsed="false">
      <c r="A1" s="2" t="s">
        <v>52</v>
      </c>
      <c r="B1" s="2"/>
      <c r="C1" s="2"/>
      <c r="D1" s="2"/>
      <c r="E1" s="2"/>
      <c r="F1" s="2"/>
      <c r="G1" s="2"/>
      <c r="H1" s="2"/>
      <c r="I1" s="2"/>
    </row>
    <row r="2" customFormat="false" ht="15" hidden="false" customHeight="true" outlineLevel="0" collapsed="false">
      <c r="A2" s="11" t="s">
        <v>53</v>
      </c>
      <c r="B2" s="11"/>
      <c r="C2" s="11"/>
      <c r="D2" s="11"/>
      <c r="E2" s="11"/>
      <c r="F2" s="11"/>
      <c r="G2" s="11"/>
      <c r="H2" s="11"/>
      <c r="I2" s="11"/>
    </row>
    <row r="3" customFormat="false" ht="18" hidden="false" customHeight="true" outlineLevel="0" collapsed="false">
      <c r="A3" s="7" t="s">
        <v>54</v>
      </c>
      <c r="B3" s="5"/>
      <c r="E3" s="7" t="s">
        <v>55</v>
      </c>
      <c r="F3" s="12"/>
      <c r="K3" s="4" t="s">
        <v>56</v>
      </c>
      <c r="L3" s="4"/>
      <c r="M3" s="4"/>
      <c r="N3" s="4"/>
    </row>
    <row r="4" customFormat="false" ht="15" hidden="false" customHeight="true" outlineLevel="0" collapsed="false">
      <c r="A4" s="7" t="s">
        <v>57</v>
      </c>
      <c r="B4" s="13"/>
      <c r="C4" s="14" t="s">
        <v>58</v>
      </c>
      <c r="E4" s="7" t="s">
        <v>59</v>
      </c>
      <c r="F4" s="5" t="s">
        <v>60</v>
      </c>
      <c r="K4" s="15" t="s">
        <v>61</v>
      </c>
      <c r="L4" s="16" t="n">
        <f aca="false">E14</f>
        <v>0</v>
      </c>
    </row>
    <row r="5" customFormat="false" ht="15" hidden="false" customHeight="true" outlineLevel="0" collapsed="false">
      <c r="K5" s="15" t="s">
        <v>62</v>
      </c>
      <c r="L5" s="16" t="n">
        <f aca="false">F14</f>
        <v>0</v>
      </c>
    </row>
    <row r="6" customFormat="false" ht="18" hidden="false" customHeight="true" outlineLevel="0" collapsed="false">
      <c r="A6" s="4" t="s">
        <v>63</v>
      </c>
      <c r="B6" s="4"/>
      <c r="C6" s="4"/>
      <c r="D6" s="4"/>
      <c r="E6" s="4"/>
      <c r="F6" s="4"/>
      <c r="G6" s="4"/>
      <c r="H6" s="4"/>
      <c r="I6" s="4"/>
      <c r="K6" s="15" t="s">
        <v>64</v>
      </c>
      <c r="L6" s="16" t="n">
        <f aca="false">E42</f>
        <v>0</v>
      </c>
    </row>
    <row r="7" customFormat="false" ht="15" hidden="false" customHeight="true" outlineLevel="0" collapsed="false">
      <c r="A7" s="17" t="s">
        <v>65</v>
      </c>
      <c r="B7" s="17"/>
      <c r="C7" s="17"/>
      <c r="D7" s="17"/>
      <c r="E7" s="17" t="s">
        <v>66</v>
      </c>
      <c r="F7" s="17" t="s">
        <v>67</v>
      </c>
      <c r="G7" s="17" t="s">
        <v>21</v>
      </c>
      <c r="H7" s="17" t="s">
        <v>68</v>
      </c>
      <c r="I7" s="17"/>
      <c r="K7" s="15" t="s">
        <v>69</v>
      </c>
      <c r="L7" s="16" t="n">
        <f aca="false">F42</f>
        <v>0</v>
      </c>
    </row>
    <row r="8" customFormat="false" ht="15" hidden="false" customHeight="true" outlineLevel="0" collapsed="false">
      <c r="A8" s="5"/>
      <c r="B8" s="5"/>
      <c r="C8" s="5"/>
      <c r="D8" s="5"/>
      <c r="E8" s="18"/>
      <c r="F8" s="18"/>
      <c r="G8" s="19" t="n">
        <f aca="false">F8-E8</f>
        <v>0</v>
      </c>
      <c r="H8" s="5"/>
      <c r="I8" s="5"/>
      <c r="K8" s="7" t="s">
        <v>70</v>
      </c>
      <c r="L8" s="16" t="n">
        <f aca="false">L4-L6</f>
        <v>0</v>
      </c>
    </row>
    <row r="9" customFormat="false" ht="15" hidden="false" customHeight="true" outlineLevel="0" collapsed="false">
      <c r="A9" s="5"/>
      <c r="B9" s="5"/>
      <c r="C9" s="5"/>
      <c r="D9" s="5"/>
      <c r="E9" s="18"/>
      <c r="F9" s="18"/>
      <c r="G9" s="19" t="n">
        <f aca="false">F9-E9</f>
        <v>0</v>
      </c>
      <c r="H9" s="5"/>
      <c r="I9" s="5"/>
      <c r="K9" s="7" t="s">
        <v>71</v>
      </c>
      <c r="L9" s="16" t="n">
        <f aca="false">L5-L7</f>
        <v>0</v>
      </c>
    </row>
    <row r="10" customFormat="false" ht="15" hidden="false" customHeight="true" outlineLevel="0" collapsed="false">
      <c r="A10" s="5"/>
      <c r="B10" s="5"/>
      <c r="C10" s="5"/>
      <c r="D10" s="5"/>
      <c r="E10" s="18"/>
      <c r="F10" s="18"/>
      <c r="G10" s="19" t="n">
        <f aca="false">F10-E10</f>
        <v>0</v>
      </c>
      <c r="H10" s="5"/>
      <c r="I10" s="5"/>
      <c r="K10" s="7" t="s">
        <v>72</v>
      </c>
      <c r="L10" s="20" t="n">
        <f aca="false">IF(L5=0,0,(L9+L24)/L5)</f>
        <v>0</v>
      </c>
    </row>
    <row r="11" customFormat="false" ht="15" hidden="false" customHeight="true" outlineLevel="0" collapsed="false">
      <c r="A11" s="5"/>
      <c r="B11" s="5"/>
      <c r="C11" s="5"/>
      <c r="D11" s="5"/>
      <c r="E11" s="18"/>
      <c r="F11" s="18"/>
      <c r="G11" s="19" t="n">
        <f aca="false">F11-E11</f>
        <v>0</v>
      </c>
      <c r="H11" s="5"/>
      <c r="I11" s="5"/>
      <c r="K11" s="7" t="s">
        <v>73</v>
      </c>
      <c r="L11" s="20" t="n">
        <f aca="false">B4</f>
        <v>0</v>
      </c>
    </row>
    <row r="12" customFormat="false" ht="15" hidden="false" customHeight="true" outlineLevel="0" collapsed="false">
      <c r="A12" s="5"/>
      <c r="B12" s="5"/>
      <c r="C12" s="5"/>
      <c r="D12" s="5"/>
      <c r="E12" s="18"/>
      <c r="F12" s="18"/>
      <c r="G12" s="19" t="n">
        <f aca="false">F12-E12</f>
        <v>0</v>
      </c>
      <c r="H12" s="5"/>
      <c r="I12" s="5"/>
      <c r="K12" s="7" t="s">
        <v>74</v>
      </c>
      <c r="L12" s="21" t="str">
        <f aca="false">IF(L5=0,"–",IF(L10&gt;=L11,"Ja ✓","Nog niet ✗"))</f>
        <v>–</v>
      </c>
    </row>
    <row r="13" customFormat="false" ht="15" hidden="false" customHeight="true" outlineLevel="0" collapsed="false">
      <c r="A13" s="5"/>
      <c r="B13" s="5"/>
      <c r="C13" s="5"/>
      <c r="D13" s="5"/>
      <c r="E13" s="18"/>
      <c r="F13" s="18"/>
      <c r="G13" s="19" t="n">
        <f aca="false">F13-E13</f>
        <v>0</v>
      </c>
      <c r="H13" s="5"/>
      <c r="I13" s="5"/>
      <c r="K13" s="14" t="s">
        <v>75</v>
      </c>
    </row>
    <row r="14" customFormat="false" ht="15" hidden="false" customHeight="true" outlineLevel="0" collapsed="false">
      <c r="A14" s="7" t="s">
        <v>76</v>
      </c>
      <c r="E14" s="16" t="n">
        <f aca="false">SUM(E8:E13)</f>
        <v>0</v>
      </c>
      <c r="F14" s="16" t="n">
        <f aca="false">SUM(F8:F13)</f>
        <v>0</v>
      </c>
      <c r="G14" s="16" t="n">
        <f aca="false">F14-E14</f>
        <v>0</v>
      </c>
    </row>
    <row r="15" customFormat="false" ht="18" hidden="false" customHeight="true" outlineLevel="0" collapsed="false">
      <c r="K15" s="4" t="s">
        <v>77</v>
      </c>
      <c r="L15" s="4"/>
      <c r="M15" s="4"/>
      <c r="N15" s="4"/>
    </row>
    <row r="16" customFormat="false" ht="18" hidden="false" customHeight="true" outlineLevel="0" collapsed="false">
      <c r="A16" s="4" t="s">
        <v>78</v>
      </c>
      <c r="B16" s="4"/>
      <c r="C16" s="4"/>
      <c r="D16" s="4"/>
      <c r="E16" s="4"/>
      <c r="F16" s="4"/>
      <c r="G16" s="4"/>
      <c r="H16" s="4"/>
      <c r="I16" s="4"/>
      <c r="K16" s="1" t="s">
        <v>79</v>
      </c>
      <c r="L16" s="22" t="n">
        <f aca="false">SUMIFS($F$18:$F$41,$B$18:$B$41,"Vast")</f>
        <v>0</v>
      </c>
    </row>
    <row r="17" customFormat="false" ht="27.75" hidden="false" customHeight="true" outlineLevel="0" collapsed="false">
      <c r="A17" s="17" t="s">
        <v>80</v>
      </c>
      <c r="B17" s="17" t="s">
        <v>81</v>
      </c>
      <c r="C17" s="23" t="s">
        <v>82</v>
      </c>
      <c r="D17" s="17" t="s">
        <v>83</v>
      </c>
      <c r="E17" s="17" t="s">
        <v>66</v>
      </c>
      <c r="F17" s="17" t="s">
        <v>67</v>
      </c>
      <c r="G17" s="17" t="s">
        <v>21</v>
      </c>
      <c r="H17" s="17" t="s">
        <v>84</v>
      </c>
      <c r="I17" s="17" t="s">
        <v>85</v>
      </c>
      <c r="K17" s="1" t="s">
        <v>86</v>
      </c>
      <c r="L17" s="22" t="n">
        <f aca="false">SUMIFS($F$18:$F$41,$B$18:$B$41,"Variabel")</f>
        <v>0</v>
      </c>
    </row>
    <row r="18" customFormat="false" ht="15" hidden="false" customHeight="true" outlineLevel="0" collapsed="false">
      <c r="A18" s="5"/>
      <c r="B18" s="5"/>
      <c r="C18" s="5"/>
      <c r="D18" s="5"/>
      <c r="E18" s="18"/>
      <c r="F18" s="18"/>
      <c r="G18" s="19" t="n">
        <f aca="false">F18-E18</f>
        <v>0</v>
      </c>
      <c r="H18" s="24"/>
      <c r="I18" s="25"/>
      <c r="K18" s="1" t="s">
        <v>87</v>
      </c>
      <c r="L18" s="22" t="n">
        <f aca="false">SUMIFS($F$18:$F$41,$B$18:$B$41,"Onregelmatig")</f>
        <v>0</v>
      </c>
    </row>
    <row r="19" customFormat="false" ht="15" hidden="false" customHeight="true" outlineLevel="0" collapsed="false">
      <c r="A19" s="5"/>
      <c r="B19" s="5"/>
      <c r="C19" s="5"/>
      <c r="D19" s="5"/>
      <c r="E19" s="18"/>
      <c r="F19" s="18"/>
      <c r="G19" s="19" t="n">
        <f aca="false">F19-E19</f>
        <v>0</v>
      </c>
      <c r="H19" s="24"/>
      <c r="I19" s="25"/>
    </row>
    <row r="20" customFormat="false" ht="18" hidden="false" customHeight="true" outlineLevel="0" collapsed="false">
      <c r="A20" s="5"/>
      <c r="B20" s="5"/>
      <c r="C20" s="5"/>
      <c r="D20" s="5"/>
      <c r="E20" s="18"/>
      <c r="F20" s="18"/>
      <c r="G20" s="19" t="n">
        <f aca="false">F20-E20</f>
        <v>0</v>
      </c>
      <c r="H20" s="24"/>
      <c r="I20" s="25"/>
      <c r="K20" s="4" t="s">
        <v>88</v>
      </c>
      <c r="L20" s="4"/>
      <c r="M20" s="4"/>
      <c r="N20" s="4"/>
    </row>
    <row r="21" customFormat="false" ht="15" hidden="false" customHeight="true" outlineLevel="0" collapsed="false">
      <c r="A21" s="5"/>
      <c r="B21" s="5"/>
      <c r="C21" s="5"/>
      <c r="D21" s="5"/>
      <c r="E21" s="18"/>
      <c r="F21" s="18"/>
      <c r="G21" s="19" t="n">
        <f aca="false">F21-E21</f>
        <v>0</v>
      </c>
      <c r="H21" s="24"/>
      <c r="I21" s="25"/>
      <c r="L21" s="26" t="s">
        <v>89</v>
      </c>
      <c r="M21" s="26" t="s">
        <v>90</v>
      </c>
      <c r="N21" s="26" t="s">
        <v>91</v>
      </c>
    </row>
    <row r="22" customFormat="false" ht="15" hidden="false" customHeight="true" outlineLevel="0" collapsed="false">
      <c r="A22" s="5"/>
      <c r="B22" s="5"/>
      <c r="C22" s="5"/>
      <c r="D22" s="5"/>
      <c r="E22" s="18"/>
      <c r="F22" s="18"/>
      <c r="G22" s="19" t="n">
        <f aca="false">F22-E22</f>
        <v>0</v>
      </c>
      <c r="H22" s="24"/>
      <c r="I22" s="25"/>
      <c r="K22" s="1" t="s">
        <v>92</v>
      </c>
      <c r="L22" s="22" t="n">
        <f aca="false">SUMIFS($F$18:$F$41,$C$18:$C$41,"Noodzaak")</f>
        <v>0</v>
      </c>
      <c r="M22" s="27" t="n">
        <f aca="false">IF($L$5=0,0,L22/$L$5)</f>
        <v>0</v>
      </c>
      <c r="N22" s="28" t="s">
        <v>93</v>
      </c>
    </row>
    <row r="23" customFormat="false" ht="15" hidden="false" customHeight="true" outlineLevel="0" collapsed="false">
      <c r="A23" s="5"/>
      <c r="B23" s="5"/>
      <c r="C23" s="5"/>
      <c r="D23" s="5"/>
      <c r="E23" s="18"/>
      <c r="F23" s="18"/>
      <c r="G23" s="19" t="n">
        <f aca="false">F23-E23</f>
        <v>0</v>
      </c>
      <c r="H23" s="24"/>
      <c r="I23" s="25"/>
      <c r="K23" s="1" t="s">
        <v>94</v>
      </c>
      <c r="L23" s="22" t="n">
        <f aca="false">SUMIFS($F$18:$F$41,$C$18:$C$41,"Wens")</f>
        <v>0</v>
      </c>
      <c r="M23" s="27" t="n">
        <f aca="false">IF($L$5=0,0,L23/$L$5)</f>
        <v>0</v>
      </c>
      <c r="N23" s="28" t="s">
        <v>95</v>
      </c>
    </row>
    <row r="24" customFormat="false" ht="15" hidden="false" customHeight="true" outlineLevel="0" collapsed="false">
      <c r="A24" s="5"/>
      <c r="B24" s="5"/>
      <c r="C24" s="5"/>
      <c r="D24" s="5"/>
      <c r="E24" s="18"/>
      <c r="F24" s="18"/>
      <c r="G24" s="19" t="n">
        <f aca="false">F24-E24</f>
        <v>0</v>
      </c>
      <c r="H24" s="24"/>
      <c r="I24" s="25"/>
      <c r="K24" s="1" t="s">
        <v>96</v>
      </c>
      <c r="L24" s="22" t="n">
        <f aca="false">SUMIFS($F$18:$F$41,$C$18:$C$41,"Sparen/Toekomst")</f>
        <v>0</v>
      </c>
      <c r="M24" s="27" t="n">
        <f aca="false">IF($L$5=0,0,L24/$L$5)</f>
        <v>0</v>
      </c>
      <c r="N24" s="28" t="s">
        <v>97</v>
      </c>
    </row>
    <row r="25" customFormat="false" ht="15" hidden="false" customHeight="true" outlineLevel="0" collapsed="false">
      <c r="A25" s="5"/>
      <c r="B25" s="5"/>
      <c r="C25" s="5"/>
      <c r="D25" s="5"/>
      <c r="E25" s="18"/>
      <c r="F25" s="18"/>
      <c r="G25" s="19" t="n">
        <f aca="false">F25-E25</f>
        <v>0</v>
      </c>
      <c r="H25" s="24"/>
      <c r="I25" s="25"/>
      <c r="K25" s="14" t="s">
        <v>98</v>
      </c>
    </row>
    <row r="26" customFormat="false" ht="15" hidden="false" customHeight="true" outlineLevel="0" collapsed="false">
      <c r="A26" s="5"/>
      <c r="B26" s="5"/>
      <c r="C26" s="5"/>
      <c r="D26" s="5"/>
      <c r="E26" s="18"/>
      <c r="F26" s="18"/>
      <c r="G26" s="19" t="n">
        <f aca="false">F26-E26</f>
        <v>0</v>
      </c>
      <c r="H26" s="24"/>
      <c r="I26" s="25"/>
    </row>
    <row r="27" customFormat="false" ht="15" hidden="false" customHeight="true" outlineLevel="0" collapsed="false">
      <c r="A27" s="5"/>
      <c r="B27" s="5"/>
      <c r="C27" s="5"/>
      <c r="D27" s="5"/>
      <c r="E27" s="18"/>
      <c r="F27" s="18"/>
      <c r="G27" s="19" t="n">
        <f aca="false">F27-E27</f>
        <v>0</v>
      </c>
      <c r="H27" s="24"/>
      <c r="I27" s="25"/>
    </row>
    <row r="28" customFormat="false" ht="15" hidden="false" customHeight="true" outlineLevel="0" collapsed="false">
      <c r="A28" s="5"/>
      <c r="B28" s="5"/>
      <c r="C28" s="5"/>
      <c r="D28" s="5"/>
      <c r="E28" s="18"/>
      <c r="F28" s="18"/>
      <c r="G28" s="19" t="n">
        <f aca="false">F28-E28</f>
        <v>0</v>
      </c>
      <c r="H28" s="24"/>
      <c r="I28" s="25"/>
    </row>
    <row r="29" customFormat="false" ht="15" hidden="false" customHeight="true" outlineLevel="0" collapsed="false">
      <c r="A29" s="5"/>
      <c r="B29" s="5"/>
      <c r="C29" s="5"/>
      <c r="D29" s="5"/>
      <c r="E29" s="18"/>
      <c r="F29" s="18"/>
      <c r="G29" s="19" t="n">
        <f aca="false">F29-E29</f>
        <v>0</v>
      </c>
      <c r="H29" s="24"/>
      <c r="I29" s="25"/>
    </row>
    <row r="30" customFormat="false" ht="15" hidden="false" customHeight="true" outlineLevel="0" collapsed="false">
      <c r="A30" s="5"/>
      <c r="B30" s="5"/>
      <c r="C30" s="5"/>
      <c r="D30" s="5"/>
      <c r="E30" s="18"/>
      <c r="F30" s="18"/>
      <c r="G30" s="19" t="n">
        <f aca="false">F30-E30</f>
        <v>0</v>
      </c>
      <c r="H30" s="24"/>
      <c r="I30" s="25"/>
    </row>
    <row r="31" customFormat="false" ht="15" hidden="false" customHeight="true" outlineLevel="0" collapsed="false">
      <c r="A31" s="5"/>
      <c r="B31" s="5"/>
      <c r="C31" s="5"/>
      <c r="D31" s="5"/>
      <c r="E31" s="18"/>
      <c r="F31" s="18"/>
      <c r="G31" s="19" t="n">
        <f aca="false">F31-E31</f>
        <v>0</v>
      </c>
      <c r="H31" s="24"/>
      <c r="I31" s="25"/>
    </row>
    <row r="32" customFormat="false" ht="15" hidden="false" customHeight="true" outlineLevel="0" collapsed="false">
      <c r="A32" s="5"/>
      <c r="B32" s="5"/>
      <c r="C32" s="5"/>
      <c r="D32" s="5"/>
      <c r="E32" s="18"/>
      <c r="F32" s="18"/>
      <c r="G32" s="19" t="n">
        <f aca="false">F32-E32</f>
        <v>0</v>
      </c>
      <c r="H32" s="24"/>
      <c r="I32" s="25"/>
    </row>
    <row r="33" customFormat="false" ht="15" hidden="false" customHeight="true" outlineLevel="0" collapsed="false">
      <c r="A33" s="5"/>
      <c r="B33" s="5"/>
      <c r="C33" s="5"/>
      <c r="D33" s="5"/>
      <c r="E33" s="18"/>
      <c r="F33" s="18"/>
      <c r="G33" s="19" t="n">
        <f aca="false">F33-E33</f>
        <v>0</v>
      </c>
      <c r="H33" s="24"/>
      <c r="I33" s="25"/>
    </row>
    <row r="34" customFormat="false" ht="15" hidden="false" customHeight="true" outlineLevel="0" collapsed="false">
      <c r="A34" s="5"/>
      <c r="B34" s="5"/>
      <c r="C34" s="5"/>
      <c r="D34" s="5"/>
      <c r="E34" s="18"/>
      <c r="F34" s="18"/>
      <c r="G34" s="19" t="n">
        <f aca="false">F34-E34</f>
        <v>0</v>
      </c>
      <c r="H34" s="24"/>
      <c r="I34" s="25"/>
    </row>
    <row r="35" customFormat="false" ht="15" hidden="false" customHeight="true" outlineLevel="0" collapsed="false">
      <c r="A35" s="5"/>
      <c r="B35" s="5"/>
      <c r="C35" s="5"/>
      <c r="D35" s="5"/>
      <c r="E35" s="18"/>
      <c r="F35" s="18"/>
      <c r="G35" s="19" t="n">
        <f aca="false">F35-E35</f>
        <v>0</v>
      </c>
      <c r="H35" s="24"/>
      <c r="I35" s="25"/>
    </row>
    <row r="36" customFormat="false" ht="15" hidden="false" customHeight="true" outlineLevel="0" collapsed="false">
      <c r="A36" s="5"/>
      <c r="B36" s="5"/>
      <c r="C36" s="5"/>
      <c r="D36" s="5"/>
      <c r="E36" s="18"/>
      <c r="F36" s="18"/>
      <c r="G36" s="19" t="n">
        <f aca="false">F36-E36</f>
        <v>0</v>
      </c>
      <c r="H36" s="24"/>
      <c r="I36" s="25"/>
    </row>
    <row r="37" customFormat="false" ht="15" hidden="false" customHeight="true" outlineLevel="0" collapsed="false">
      <c r="A37" s="5"/>
      <c r="B37" s="5"/>
      <c r="C37" s="5"/>
      <c r="D37" s="5"/>
      <c r="E37" s="18"/>
      <c r="F37" s="18"/>
      <c r="G37" s="19" t="n">
        <f aca="false">F37-E37</f>
        <v>0</v>
      </c>
      <c r="H37" s="24"/>
      <c r="I37" s="25"/>
    </row>
    <row r="38" customFormat="false" ht="15" hidden="false" customHeight="true" outlineLevel="0" collapsed="false">
      <c r="A38" s="5"/>
      <c r="B38" s="5"/>
      <c r="C38" s="5"/>
      <c r="D38" s="5"/>
      <c r="E38" s="18"/>
      <c r="F38" s="18"/>
      <c r="G38" s="19" t="n">
        <f aca="false">F38-E38</f>
        <v>0</v>
      </c>
      <c r="H38" s="24"/>
      <c r="I38" s="25"/>
    </row>
    <row r="39" customFormat="false" ht="15" hidden="false" customHeight="true" outlineLevel="0" collapsed="false">
      <c r="A39" s="5"/>
      <c r="B39" s="5"/>
      <c r="C39" s="5"/>
      <c r="D39" s="5"/>
      <c r="E39" s="18"/>
      <c r="F39" s="18"/>
      <c r="G39" s="19" t="n">
        <f aca="false">F39-E39</f>
        <v>0</v>
      </c>
      <c r="H39" s="24"/>
      <c r="I39" s="25"/>
    </row>
    <row r="40" customFormat="false" ht="15" hidden="false" customHeight="true" outlineLevel="0" collapsed="false">
      <c r="A40" s="5"/>
      <c r="B40" s="5"/>
      <c r="C40" s="5"/>
      <c r="D40" s="5"/>
      <c r="E40" s="18"/>
      <c r="F40" s="18"/>
      <c r="G40" s="19" t="n">
        <f aca="false">F40-E40</f>
        <v>0</v>
      </c>
      <c r="H40" s="24"/>
      <c r="I40" s="25"/>
    </row>
    <row r="41" customFormat="false" ht="15" hidden="false" customHeight="true" outlineLevel="0" collapsed="false">
      <c r="A41" s="5"/>
      <c r="B41" s="5"/>
      <c r="C41" s="5"/>
      <c r="D41" s="5"/>
      <c r="E41" s="18"/>
      <c r="F41" s="18"/>
      <c r="G41" s="19" t="n">
        <f aca="false">F41-E41</f>
        <v>0</v>
      </c>
      <c r="H41" s="24"/>
      <c r="I41" s="25"/>
    </row>
    <row r="42" customFormat="false" ht="15" hidden="false" customHeight="true" outlineLevel="0" collapsed="false">
      <c r="A42" s="7" t="s">
        <v>99</v>
      </c>
      <c r="E42" s="16" t="n">
        <f aca="false">SUM(E18:E41)</f>
        <v>0</v>
      </c>
      <c r="F42" s="16" t="n">
        <f aca="false">SUM(F18:F41)</f>
        <v>0</v>
      </c>
      <c r="G42" s="16" t="n">
        <f aca="false">F42-E42</f>
        <v>0</v>
      </c>
    </row>
    <row r="44" customFormat="false" ht="18" hidden="false" customHeight="true" outlineLevel="0" collapsed="false">
      <c r="A44" s="4" t="s">
        <v>100</v>
      </c>
      <c r="B44" s="4"/>
      <c r="C44" s="4"/>
      <c r="D44" s="4"/>
      <c r="E44" s="4"/>
      <c r="F44" s="4"/>
      <c r="G44" s="4"/>
      <c r="H44" s="4"/>
      <c r="I44" s="4"/>
    </row>
    <row r="45" customFormat="false" ht="15" hidden="false" customHeight="true" outlineLevel="0" collapsed="false">
      <c r="A45" s="29" t="s">
        <v>101</v>
      </c>
      <c r="B45" s="29"/>
      <c r="C45" s="29"/>
      <c r="D45" s="29"/>
      <c r="E45" s="5"/>
      <c r="F45" s="5"/>
      <c r="G45" s="5"/>
      <c r="H45" s="5"/>
      <c r="I45" s="5"/>
    </row>
    <row r="46" customFormat="false" ht="15" hidden="false" customHeight="true" outlineLevel="0" collapsed="false">
      <c r="A46" s="29" t="s">
        <v>102</v>
      </c>
      <c r="B46" s="29"/>
      <c r="C46" s="29"/>
      <c r="D46" s="29"/>
      <c r="E46" s="5"/>
      <c r="F46" s="5"/>
      <c r="G46" s="5"/>
      <c r="H46" s="5"/>
      <c r="I46" s="5"/>
    </row>
    <row r="47" customFormat="false" ht="15" hidden="false" customHeight="true" outlineLevel="0" collapsed="false">
      <c r="A47" s="29" t="s">
        <v>103</v>
      </c>
      <c r="B47" s="29"/>
      <c r="C47" s="29"/>
      <c r="D47" s="29"/>
      <c r="E47" s="5"/>
      <c r="F47" s="5"/>
      <c r="G47" s="5"/>
      <c r="H47" s="5"/>
      <c r="I47" s="5"/>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"Vast,Variabel,Onregelmatig"</formula1>
      <formula2>0</formula2>
    </dataValidation>
    <dataValidation allowBlank="true" errorStyle="stop" operator="between" showDropDown="false" showErrorMessage="false" showInputMessage="false" sqref="C18:C41" type="list">
      <formula1>"Noodzaak,Wens,Sparen/Toekomst"</formula1>
      <formula2>0</formula2>
    </dataValidation>
    <dataValidation allowBlank="true" errorStyle="stop" operator="between" showDropDown="false" showErrorMessage="false" showInputMessage="false" sqref="I18:I41" type="list">
      <formula1>"Ja,Nee"</formula1>
      <formula2>0</formula2>
    </dataValidation>
    <dataValidation allowBlank="true" errorStyle="stop" operator="between" showDropDown="false" showErrorMessage="false" showInputMessage="false" sqref="B3" type="list">
      <formula1>"Januari,Februari,Maart,April,Mei,Juni,Juli,Augustus,September,Oktober,November,December"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"Huur / Hypotheek,Nutsvoorzieningen,Boodschappen,Vervoer,Gezondheid,Verzekering,Kinderopvang,Telefoon &amp; Internet,Vrije tijd,Uit eten,Kleding,Abonnementen,Onderwijs,Cadeaus,Opzij zetten (onregelmatig),Schuldaflossing,Sparen,Pensioen,Buffer,Overig"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5"/>
    <col collapsed="false" customWidth="true" hidden="false" outlineLevel="0" max="3" min="3" style="1" width="18"/>
    <col collapsed="false" customWidth="true" hidden="false" outlineLevel="0" max="4" min="4" style="1" width="32"/>
    <col collapsed="false" customWidth="true" hidden="false" outlineLevel="0" max="8" min="5" style="1" width="12"/>
    <col collapsed="false" customWidth="true" hidden="false" outlineLevel="0" max="9" min="9" style="1" width="8"/>
    <col collapsed="false" customWidth="true" hidden="false" outlineLevel="0" max="10" min="10" style="1" width="2"/>
    <col collapsed="false" customWidth="true" hidden="false" outlineLevel="0" max="11" min="11" style="1" width="33"/>
    <col collapsed="false" customWidth="true" hidden="false" outlineLevel="0" max="12" min="12" style="1" width="13"/>
    <col collapsed="false" customWidth="true" hidden="false" outlineLevel="0" max="14" min="13" style="1" width="10"/>
  </cols>
  <sheetData>
    <row r="1" customFormat="false" ht="17.25" hidden="false" customHeight="true" outlineLevel="0" collapsed="false">
      <c r="A1" s="2" t="s">
        <v>52</v>
      </c>
      <c r="B1" s="2"/>
      <c r="C1" s="2"/>
      <c r="D1" s="2"/>
      <c r="E1" s="2"/>
      <c r="F1" s="2"/>
      <c r="G1" s="2"/>
      <c r="H1" s="2"/>
      <c r="I1" s="2"/>
    </row>
    <row r="2" customFormat="false" ht="15" hidden="false" customHeight="true" outlineLevel="0" collapsed="false">
      <c r="A2" s="11" t="s">
        <v>53</v>
      </c>
      <c r="B2" s="11"/>
      <c r="C2" s="11"/>
      <c r="D2" s="11"/>
      <c r="E2" s="11"/>
      <c r="F2" s="11"/>
      <c r="G2" s="11"/>
      <c r="H2" s="11"/>
      <c r="I2" s="11"/>
    </row>
    <row r="3" customFormat="false" ht="18" hidden="false" customHeight="true" outlineLevel="0" collapsed="false">
      <c r="A3" s="7" t="s">
        <v>54</v>
      </c>
      <c r="B3" s="5" t="s">
        <v>104</v>
      </c>
      <c r="E3" s="7" t="s">
        <v>55</v>
      </c>
      <c r="F3" s="12" t="s">
        <v>105</v>
      </c>
      <c r="K3" s="4" t="s">
        <v>56</v>
      </c>
      <c r="L3" s="4"/>
      <c r="M3" s="4"/>
      <c r="N3" s="4"/>
    </row>
    <row r="4" customFormat="false" ht="15" hidden="false" customHeight="true" outlineLevel="0" collapsed="false">
      <c r="A4" s="7" t="s">
        <v>57</v>
      </c>
      <c r="B4" s="13" t="n">
        <v>0.1</v>
      </c>
      <c r="C4" s="14" t="s">
        <v>58</v>
      </c>
      <c r="E4" s="7" t="s">
        <v>59</v>
      </c>
      <c r="F4" s="5" t="s">
        <v>60</v>
      </c>
      <c r="K4" s="15" t="s">
        <v>61</v>
      </c>
      <c r="L4" s="16" t="n">
        <f aca="false">E14</f>
        <v>1805</v>
      </c>
    </row>
    <row r="5" customFormat="false" ht="15" hidden="false" customHeight="true" outlineLevel="0" collapsed="false">
      <c r="K5" s="15" t="s">
        <v>62</v>
      </c>
      <c r="L5" s="16" t="n">
        <f aca="false">F14</f>
        <v>1865</v>
      </c>
    </row>
    <row r="6" customFormat="false" ht="18" hidden="false" customHeight="true" outlineLevel="0" collapsed="false">
      <c r="A6" s="4" t="s">
        <v>63</v>
      </c>
      <c r="B6" s="4"/>
      <c r="C6" s="4"/>
      <c r="D6" s="4"/>
      <c r="E6" s="4"/>
      <c r="F6" s="4"/>
      <c r="G6" s="4"/>
      <c r="H6" s="4"/>
      <c r="I6" s="4"/>
      <c r="K6" s="15" t="s">
        <v>64</v>
      </c>
      <c r="L6" s="16" t="n">
        <f aca="false">E42</f>
        <v>1520</v>
      </c>
    </row>
    <row r="7" customFormat="false" ht="15" hidden="false" customHeight="true" outlineLevel="0" collapsed="false">
      <c r="A7" s="17" t="s">
        <v>65</v>
      </c>
      <c r="B7" s="17"/>
      <c r="C7" s="17"/>
      <c r="D7" s="17"/>
      <c r="E7" s="17" t="s">
        <v>66</v>
      </c>
      <c r="F7" s="17" t="s">
        <v>67</v>
      </c>
      <c r="G7" s="17" t="s">
        <v>21</v>
      </c>
      <c r="H7" s="17" t="s">
        <v>68</v>
      </c>
      <c r="I7" s="17"/>
      <c r="K7" s="15" t="s">
        <v>69</v>
      </c>
      <c r="L7" s="16" t="n">
        <f aca="false">F42</f>
        <v>1572</v>
      </c>
    </row>
    <row r="8" customFormat="false" ht="15" hidden="false" customHeight="true" outlineLevel="0" collapsed="false">
      <c r="A8" s="5" t="s">
        <v>106</v>
      </c>
      <c r="B8" s="5"/>
      <c r="C8" s="5"/>
      <c r="D8" s="5"/>
      <c r="E8" s="18" t="n">
        <v>1400</v>
      </c>
      <c r="F8" s="18" t="n">
        <v>1400</v>
      </c>
      <c r="G8" s="19" t="n">
        <f aca="false">F8-E8</f>
        <v>0</v>
      </c>
      <c r="H8" s="5"/>
      <c r="I8" s="5"/>
      <c r="K8" s="7" t="s">
        <v>70</v>
      </c>
      <c r="L8" s="16" t="n">
        <f aca="false">L4-L6</f>
        <v>285</v>
      </c>
    </row>
    <row r="9" customFormat="false" ht="15" hidden="false" customHeight="true" outlineLevel="0" collapsed="false">
      <c r="A9" s="5" t="s">
        <v>107</v>
      </c>
      <c r="B9" s="5"/>
      <c r="C9" s="5"/>
      <c r="D9" s="5"/>
      <c r="E9" s="18" t="n">
        <v>150</v>
      </c>
      <c r="F9" s="18" t="n">
        <v>210</v>
      </c>
      <c r="G9" s="19" t="n">
        <f aca="false">F9-E9</f>
        <v>60</v>
      </c>
      <c r="H9" s="5" t="s">
        <v>108</v>
      </c>
      <c r="I9" s="5"/>
      <c r="K9" s="7" t="s">
        <v>71</v>
      </c>
      <c r="L9" s="16" t="n">
        <f aca="false">L5-L7</f>
        <v>293</v>
      </c>
    </row>
    <row r="10" customFormat="false" ht="15" hidden="false" customHeight="true" outlineLevel="0" collapsed="false">
      <c r="A10" s="5" t="s">
        <v>109</v>
      </c>
      <c r="B10" s="5"/>
      <c r="C10" s="5"/>
      <c r="D10" s="5"/>
      <c r="E10" s="18" t="n">
        <v>255</v>
      </c>
      <c r="F10" s="18" t="n">
        <v>255</v>
      </c>
      <c r="G10" s="19" t="n">
        <f aca="false">F10-E10</f>
        <v>0</v>
      </c>
      <c r="H10" s="5"/>
      <c r="I10" s="5"/>
      <c r="K10" s="7" t="s">
        <v>72</v>
      </c>
      <c r="L10" s="20" t="n">
        <f aca="false">IF(L5=0,0,(L9+L24)/L5)</f>
        <v>0.250938337801609</v>
      </c>
    </row>
    <row r="11" customFormat="false" ht="15" hidden="false" customHeight="true" outlineLevel="0" collapsed="false">
      <c r="A11" s="5"/>
      <c r="B11" s="5"/>
      <c r="C11" s="5"/>
      <c r="D11" s="5"/>
      <c r="E11" s="18"/>
      <c r="F11" s="18"/>
      <c r="G11" s="19" t="n">
        <f aca="false">F11-E11</f>
        <v>0</v>
      </c>
      <c r="H11" s="5"/>
      <c r="I11" s="5"/>
      <c r="K11" s="7" t="s">
        <v>73</v>
      </c>
      <c r="L11" s="20" t="n">
        <f aca="false">B4</f>
        <v>0.1</v>
      </c>
    </row>
    <row r="12" customFormat="false" ht="15" hidden="false" customHeight="true" outlineLevel="0" collapsed="false">
      <c r="A12" s="5"/>
      <c r="B12" s="5"/>
      <c r="C12" s="5"/>
      <c r="D12" s="5"/>
      <c r="E12" s="18"/>
      <c r="F12" s="18"/>
      <c r="G12" s="19" t="n">
        <f aca="false">F12-E12</f>
        <v>0</v>
      </c>
      <c r="H12" s="5"/>
      <c r="I12" s="5"/>
      <c r="K12" s="7" t="s">
        <v>74</v>
      </c>
      <c r="L12" s="21" t="str">
        <f aca="false">IF(L5=0,"–",IF(L10&gt;=L11,"Ja ✓","Nog niet ✗"))</f>
        <v>Ja ✓</v>
      </c>
    </row>
    <row r="13" customFormat="false" ht="15" hidden="false" customHeight="true" outlineLevel="0" collapsed="false">
      <c r="A13" s="5"/>
      <c r="B13" s="5"/>
      <c r="C13" s="5"/>
      <c r="D13" s="5"/>
      <c r="E13" s="18"/>
      <c r="F13" s="18"/>
      <c r="G13" s="19" t="n">
        <f aca="false">F13-E13</f>
        <v>0</v>
      </c>
      <c r="H13" s="5"/>
      <c r="I13" s="5"/>
      <c r="K13" s="14" t="s">
        <v>75</v>
      </c>
    </row>
    <row r="14" customFormat="false" ht="15" hidden="false" customHeight="true" outlineLevel="0" collapsed="false">
      <c r="A14" s="7" t="s">
        <v>76</v>
      </c>
      <c r="E14" s="16" t="n">
        <f aca="false">SUM(E8:E13)</f>
        <v>1805</v>
      </c>
      <c r="F14" s="16" t="n">
        <f aca="false">SUM(F8:F13)</f>
        <v>1865</v>
      </c>
      <c r="G14" s="16" t="n">
        <f aca="false">F14-E14</f>
        <v>60</v>
      </c>
    </row>
    <row r="15" customFormat="false" ht="18" hidden="false" customHeight="true" outlineLevel="0" collapsed="false">
      <c r="K15" s="4" t="s">
        <v>77</v>
      </c>
      <c r="L15" s="4"/>
      <c r="M15" s="4"/>
      <c r="N15" s="4"/>
    </row>
    <row r="16" customFormat="false" ht="18" hidden="false" customHeight="true" outlineLevel="0" collapsed="false">
      <c r="A16" s="4" t="s">
        <v>78</v>
      </c>
      <c r="B16" s="4"/>
      <c r="C16" s="4"/>
      <c r="D16" s="4"/>
      <c r="E16" s="4"/>
      <c r="F16" s="4"/>
      <c r="G16" s="4"/>
      <c r="H16" s="4"/>
      <c r="I16" s="4"/>
      <c r="K16" s="1" t="s">
        <v>79</v>
      </c>
      <c r="L16" s="22" t="n">
        <f aca="false">SUMIFS($F$18:$F$41,$B$18:$B$41,"Vast")</f>
        <v>1047</v>
      </c>
    </row>
    <row r="17" customFormat="false" ht="27.75" hidden="false" customHeight="true" outlineLevel="0" collapsed="false">
      <c r="A17" s="17" t="s">
        <v>80</v>
      </c>
      <c r="B17" s="17" t="s">
        <v>81</v>
      </c>
      <c r="C17" s="23" t="s">
        <v>82</v>
      </c>
      <c r="D17" s="17" t="s">
        <v>83</v>
      </c>
      <c r="E17" s="17" t="s">
        <v>66</v>
      </c>
      <c r="F17" s="17" t="s">
        <v>67</v>
      </c>
      <c r="G17" s="17" t="s">
        <v>21</v>
      </c>
      <c r="H17" s="17" t="s">
        <v>84</v>
      </c>
      <c r="I17" s="17" t="s">
        <v>85</v>
      </c>
      <c r="K17" s="1" t="s">
        <v>86</v>
      </c>
      <c r="L17" s="22" t="n">
        <f aca="false">SUMIFS($F$18:$F$41,$B$18:$B$41,"Variabel")</f>
        <v>480</v>
      </c>
    </row>
    <row r="18" customFormat="false" ht="15" hidden="false" customHeight="true" outlineLevel="0" collapsed="false">
      <c r="A18" s="5" t="s">
        <v>110</v>
      </c>
      <c r="B18" s="5" t="s">
        <v>79</v>
      </c>
      <c r="C18" s="5" t="s">
        <v>92</v>
      </c>
      <c r="D18" s="5" t="s">
        <v>111</v>
      </c>
      <c r="E18" s="18" t="n">
        <v>620</v>
      </c>
      <c r="F18" s="18" t="n">
        <v>620</v>
      </c>
      <c r="G18" s="19" t="n">
        <f aca="false">F18-E18</f>
        <v>0</v>
      </c>
      <c r="H18" s="24" t="n">
        <v>46082</v>
      </c>
      <c r="I18" s="25" t="s">
        <v>112</v>
      </c>
      <c r="K18" s="1" t="s">
        <v>87</v>
      </c>
      <c r="L18" s="22" t="n">
        <f aca="false">SUMIFS($F$18:$F$41,$B$18:$B$41,"Onregelmatig")</f>
        <v>45</v>
      </c>
    </row>
    <row r="19" customFormat="false" ht="15" hidden="false" customHeight="true" outlineLevel="0" collapsed="false">
      <c r="A19" s="5" t="s">
        <v>113</v>
      </c>
      <c r="B19" s="5" t="s">
        <v>79</v>
      </c>
      <c r="C19" s="5" t="s">
        <v>92</v>
      </c>
      <c r="D19" s="5" t="s">
        <v>114</v>
      </c>
      <c r="E19" s="18" t="n">
        <v>95</v>
      </c>
      <c r="F19" s="18" t="n">
        <v>102</v>
      </c>
      <c r="G19" s="19" t="n">
        <f aca="false">F19-E19</f>
        <v>7</v>
      </c>
      <c r="H19" s="24" t="n">
        <v>46086</v>
      </c>
      <c r="I19" s="25" t="s">
        <v>112</v>
      </c>
    </row>
    <row r="20" customFormat="false" ht="18" hidden="false" customHeight="true" outlineLevel="0" collapsed="false">
      <c r="A20" s="5" t="s">
        <v>115</v>
      </c>
      <c r="B20" s="5" t="s">
        <v>86</v>
      </c>
      <c r="C20" s="5" t="s">
        <v>92</v>
      </c>
      <c r="D20" s="5"/>
      <c r="E20" s="18" t="n">
        <v>320</v>
      </c>
      <c r="F20" s="18" t="n">
        <v>348</v>
      </c>
      <c r="G20" s="19" t="n">
        <f aca="false">F20-E20</f>
        <v>28</v>
      </c>
      <c r="H20" s="24"/>
      <c r="I20" s="25" t="s">
        <v>112</v>
      </c>
      <c r="K20" s="4" t="s">
        <v>88</v>
      </c>
      <c r="L20" s="4"/>
      <c r="M20" s="4"/>
      <c r="N20" s="4"/>
    </row>
    <row r="21" customFormat="false" ht="15" hidden="false" customHeight="true" outlineLevel="0" collapsed="false">
      <c r="A21" s="5" t="s">
        <v>116</v>
      </c>
      <c r="B21" s="5" t="s">
        <v>79</v>
      </c>
      <c r="C21" s="5" t="s">
        <v>92</v>
      </c>
      <c r="D21" s="5"/>
      <c r="E21" s="18" t="n">
        <v>40</v>
      </c>
      <c r="F21" s="18" t="n">
        <v>40</v>
      </c>
      <c r="G21" s="19" t="n">
        <f aca="false">F21-E21</f>
        <v>0</v>
      </c>
      <c r="H21" s="24" t="n">
        <v>46091</v>
      </c>
      <c r="I21" s="25" t="s">
        <v>112</v>
      </c>
      <c r="L21" s="26" t="s">
        <v>89</v>
      </c>
      <c r="M21" s="26" t="s">
        <v>90</v>
      </c>
      <c r="N21" s="26" t="s">
        <v>91</v>
      </c>
    </row>
    <row r="22" customFormat="false" ht="15" hidden="false" customHeight="true" outlineLevel="0" collapsed="false">
      <c r="A22" s="5" t="s">
        <v>117</v>
      </c>
      <c r="B22" s="5" t="s">
        <v>79</v>
      </c>
      <c r="C22" s="5" t="s">
        <v>92</v>
      </c>
      <c r="D22" s="5" t="s">
        <v>118</v>
      </c>
      <c r="E22" s="18" t="n">
        <v>49</v>
      </c>
      <c r="F22" s="18" t="n">
        <v>49</v>
      </c>
      <c r="G22" s="19" t="n">
        <f aca="false">F22-E22</f>
        <v>0</v>
      </c>
      <c r="H22" s="24" t="n">
        <v>46082</v>
      </c>
      <c r="I22" s="25" t="s">
        <v>112</v>
      </c>
      <c r="K22" s="1" t="s">
        <v>92</v>
      </c>
      <c r="L22" s="22" t="n">
        <f aca="false">SUMIFS($F$18:$F$41,$C$18:$C$41,"Noodzaak")</f>
        <v>1244</v>
      </c>
      <c r="M22" s="27" t="n">
        <f aca="false">IF($L$5=0,0,L22/$L$5)</f>
        <v>0.667024128686327</v>
      </c>
      <c r="N22" s="28" t="s">
        <v>93</v>
      </c>
    </row>
    <row r="23" customFormat="false" ht="15" hidden="false" customHeight="true" outlineLevel="0" collapsed="false">
      <c r="A23" s="5" t="s">
        <v>119</v>
      </c>
      <c r="B23" s="5" t="s">
        <v>79</v>
      </c>
      <c r="C23" s="5" t="s">
        <v>92</v>
      </c>
      <c r="D23" s="5" t="s">
        <v>120</v>
      </c>
      <c r="E23" s="18" t="n">
        <v>18</v>
      </c>
      <c r="F23" s="18" t="n">
        <v>18</v>
      </c>
      <c r="G23" s="19" t="n">
        <f aca="false">F23-E23</f>
        <v>0</v>
      </c>
      <c r="H23" s="24" t="n">
        <v>46096</v>
      </c>
      <c r="I23" s="25" t="s">
        <v>112</v>
      </c>
      <c r="K23" s="1" t="s">
        <v>94</v>
      </c>
      <c r="L23" s="22" t="n">
        <f aca="false">SUMIFS($F$18:$F$41,$C$18:$C$41,"Wens")</f>
        <v>153</v>
      </c>
      <c r="M23" s="27" t="n">
        <f aca="false">IF($L$5=0,0,L23/$L$5)</f>
        <v>0.0820375335120644</v>
      </c>
      <c r="N23" s="28" t="s">
        <v>95</v>
      </c>
    </row>
    <row r="24" customFormat="false" ht="15" hidden="false" customHeight="true" outlineLevel="0" collapsed="false">
      <c r="A24" s="5" t="s">
        <v>121</v>
      </c>
      <c r="B24" s="5" t="s">
        <v>86</v>
      </c>
      <c r="C24" s="5" t="s">
        <v>92</v>
      </c>
      <c r="D24" s="5" t="s">
        <v>122</v>
      </c>
      <c r="E24" s="18" t="n">
        <v>15</v>
      </c>
      <c r="F24" s="18" t="n">
        <v>22</v>
      </c>
      <c r="G24" s="19" t="n">
        <f aca="false">F24-E24</f>
        <v>7</v>
      </c>
      <c r="H24" s="24"/>
      <c r="I24" s="25" t="s">
        <v>112</v>
      </c>
      <c r="K24" s="1" t="s">
        <v>96</v>
      </c>
      <c r="L24" s="22" t="n">
        <f aca="false">SUMIFS($F$18:$F$41,$C$18:$C$41,"Sparen/Toekomst")</f>
        <v>175</v>
      </c>
      <c r="M24" s="27" t="n">
        <f aca="false">IF($L$5=0,0,L24/$L$5)</f>
        <v>0.0938337801608579</v>
      </c>
      <c r="N24" s="28" t="s">
        <v>97</v>
      </c>
    </row>
    <row r="25" customFormat="false" ht="15" hidden="false" customHeight="true" outlineLevel="0" collapsed="false">
      <c r="A25" s="5" t="s">
        <v>123</v>
      </c>
      <c r="B25" s="5" t="s">
        <v>86</v>
      </c>
      <c r="C25" s="5" t="s">
        <v>94</v>
      </c>
      <c r="D25" s="5"/>
      <c r="E25" s="18" t="n">
        <v>60</v>
      </c>
      <c r="F25" s="18" t="n">
        <v>85</v>
      </c>
      <c r="G25" s="19" t="n">
        <f aca="false">F25-E25</f>
        <v>25</v>
      </c>
      <c r="H25" s="24"/>
      <c r="I25" s="25" t="s">
        <v>112</v>
      </c>
      <c r="K25" s="14" t="s">
        <v>98</v>
      </c>
    </row>
    <row r="26" customFormat="false" ht="15" hidden="false" customHeight="true" outlineLevel="0" collapsed="false">
      <c r="A26" s="5" t="s">
        <v>124</v>
      </c>
      <c r="B26" s="5" t="s">
        <v>86</v>
      </c>
      <c r="C26" s="5" t="s">
        <v>94</v>
      </c>
      <c r="D26" s="5"/>
      <c r="E26" s="18" t="n">
        <v>40</v>
      </c>
      <c r="F26" s="18" t="n">
        <v>25</v>
      </c>
      <c r="G26" s="19" t="n">
        <f aca="false">F26-E26</f>
        <v>-15</v>
      </c>
      <c r="H26" s="24"/>
      <c r="I26" s="25" t="s">
        <v>112</v>
      </c>
    </row>
    <row r="27" customFormat="false" ht="15" hidden="false" customHeight="true" outlineLevel="0" collapsed="false">
      <c r="A27" s="5" t="s">
        <v>125</v>
      </c>
      <c r="B27" s="5" t="s">
        <v>79</v>
      </c>
      <c r="C27" s="5" t="s">
        <v>94</v>
      </c>
      <c r="D27" s="5" t="s">
        <v>126</v>
      </c>
      <c r="E27" s="18" t="n">
        <v>30</v>
      </c>
      <c r="F27" s="18" t="n">
        <v>30</v>
      </c>
      <c r="G27" s="19" t="n">
        <f aca="false">F27-E27</f>
        <v>0</v>
      </c>
      <c r="H27" s="24" t="n">
        <v>46084</v>
      </c>
      <c r="I27" s="25" t="s">
        <v>112</v>
      </c>
    </row>
    <row r="28" customFormat="false" ht="15" hidden="false" customHeight="true" outlineLevel="0" collapsed="false">
      <c r="A28" s="5" t="s">
        <v>127</v>
      </c>
      <c r="B28" s="5" t="s">
        <v>79</v>
      </c>
      <c r="C28" s="5" t="s">
        <v>94</v>
      </c>
      <c r="D28" s="5" t="s">
        <v>128</v>
      </c>
      <c r="E28" s="18" t="n">
        <v>13</v>
      </c>
      <c r="F28" s="18" t="n">
        <v>13</v>
      </c>
      <c r="G28" s="19" t="n">
        <f aca="false">F28-E28</f>
        <v>0</v>
      </c>
      <c r="H28" s="24" t="n">
        <v>46088</v>
      </c>
      <c r="I28" s="25" t="s">
        <v>112</v>
      </c>
    </row>
    <row r="29" customFormat="false" ht="15" hidden="false" customHeight="true" outlineLevel="0" collapsed="false">
      <c r="A29" s="5" t="s">
        <v>129</v>
      </c>
      <c r="B29" s="5" t="s">
        <v>87</v>
      </c>
      <c r="C29" s="5" t="s">
        <v>92</v>
      </c>
      <c r="D29" s="5" t="s">
        <v>130</v>
      </c>
      <c r="E29" s="18" t="n">
        <v>45</v>
      </c>
      <c r="F29" s="18" t="n">
        <v>45</v>
      </c>
      <c r="G29" s="19" t="n">
        <f aca="false">F29-E29</f>
        <v>0</v>
      </c>
      <c r="H29" s="24"/>
      <c r="I29" s="25" t="s">
        <v>112</v>
      </c>
    </row>
    <row r="30" customFormat="false" ht="15" hidden="false" customHeight="true" outlineLevel="0" collapsed="false">
      <c r="A30" s="5" t="s">
        <v>131</v>
      </c>
      <c r="B30" s="5" t="s">
        <v>79</v>
      </c>
      <c r="C30" s="5" t="s">
        <v>132</v>
      </c>
      <c r="D30" s="5" t="s">
        <v>133</v>
      </c>
      <c r="E30" s="18" t="n">
        <v>100</v>
      </c>
      <c r="F30" s="18" t="n">
        <v>100</v>
      </c>
      <c r="G30" s="19" t="n">
        <f aca="false">F30-E30</f>
        <v>0</v>
      </c>
      <c r="H30" s="24" t="n">
        <v>46083</v>
      </c>
      <c r="I30" s="25" t="s">
        <v>112</v>
      </c>
    </row>
    <row r="31" customFormat="false" ht="15" hidden="false" customHeight="true" outlineLevel="0" collapsed="false">
      <c r="A31" s="5" t="s">
        <v>134</v>
      </c>
      <c r="B31" s="5" t="s">
        <v>79</v>
      </c>
      <c r="C31" s="5" t="s">
        <v>132</v>
      </c>
      <c r="D31" s="5" t="s">
        <v>135</v>
      </c>
      <c r="E31" s="18" t="n">
        <v>50</v>
      </c>
      <c r="F31" s="18" t="n">
        <v>50</v>
      </c>
      <c r="G31" s="19" t="n">
        <f aca="false">F31-E31</f>
        <v>0</v>
      </c>
      <c r="H31" s="24" t="n">
        <v>46083</v>
      </c>
      <c r="I31" s="25" t="s">
        <v>112</v>
      </c>
    </row>
    <row r="32" customFormat="false" ht="15" hidden="false" customHeight="true" outlineLevel="0" collapsed="false">
      <c r="A32" s="5" t="s">
        <v>25</v>
      </c>
      <c r="B32" s="5" t="s">
        <v>79</v>
      </c>
      <c r="C32" s="5" t="s">
        <v>132</v>
      </c>
      <c r="D32" s="5"/>
      <c r="E32" s="18" t="n">
        <v>25</v>
      </c>
      <c r="F32" s="18" t="n">
        <v>25</v>
      </c>
      <c r="G32" s="19" t="n">
        <f aca="false">F32-E32</f>
        <v>0</v>
      </c>
      <c r="H32" s="24" t="n">
        <v>46083</v>
      </c>
      <c r="I32" s="25" t="s">
        <v>112</v>
      </c>
    </row>
    <row r="33" customFormat="false" ht="15" hidden="false" customHeight="true" outlineLevel="0" collapsed="false">
      <c r="A33" s="5"/>
      <c r="B33" s="5"/>
      <c r="C33" s="5"/>
      <c r="D33" s="5"/>
      <c r="E33" s="18"/>
      <c r="F33" s="18"/>
      <c r="G33" s="19" t="n">
        <f aca="false">F33-E33</f>
        <v>0</v>
      </c>
      <c r="H33" s="24"/>
      <c r="I33" s="25"/>
    </row>
    <row r="34" customFormat="false" ht="15" hidden="false" customHeight="true" outlineLevel="0" collapsed="false">
      <c r="A34" s="5"/>
      <c r="B34" s="5"/>
      <c r="C34" s="5"/>
      <c r="D34" s="5"/>
      <c r="E34" s="18"/>
      <c r="F34" s="18"/>
      <c r="G34" s="19" t="n">
        <f aca="false">F34-E34</f>
        <v>0</v>
      </c>
      <c r="H34" s="24"/>
      <c r="I34" s="25"/>
    </row>
    <row r="35" customFormat="false" ht="15" hidden="false" customHeight="true" outlineLevel="0" collapsed="false">
      <c r="A35" s="5"/>
      <c r="B35" s="5"/>
      <c r="C35" s="5"/>
      <c r="D35" s="5"/>
      <c r="E35" s="18"/>
      <c r="F35" s="18"/>
      <c r="G35" s="19" t="n">
        <f aca="false">F35-E35</f>
        <v>0</v>
      </c>
      <c r="H35" s="24"/>
      <c r="I35" s="25"/>
    </row>
    <row r="36" customFormat="false" ht="15" hidden="false" customHeight="true" outlineLevel="0" collapsed="false">
      <c r="A36" s="5"/>
      <c r="B36" s="5"/>
      <c r="C36" s="5"/>
      <c r="D36" s="5"/>
      <c r="E36" s="18"/>
      <c r="F36" s="18"/>
      <c r="G36" s="19" t="n">
        <f aca="false">F36-E36</f>
        <v>0</v>
      </c>
      <c r="H36" s="24"/>
      <c r="I36" s="25"/>
    </row>
    <row r="37" customFormat="false" ht="15" hidden="false" customHeight="true" outlineLevel="0" collapsed="false">
      <c r="A37" s="5"/>
      <c r="B37" s="5"/>
      <c r="C37" s="5"/>
      <c r="D37" s="5"/>
      <c r="E37" s="18"/>
      <c r="F37" s="18"/>
      <c r="G37" s="19" t="n">
        <f aca="false">F37-E37</f>
        <v>0</v>
      </c>
      <c r="H37" s="24"/>
      <c r="I37" s="25"/>
    </row>
    <row r="38" customFormat="false" ht="15" hidden="false" customHeight="true" outlineLevel="0" collapsed="false">
      <c r="A38" s="5"/>
      <c r="B38" s="5"/>
      <c r="C38" s="5"/>
      <c r="D38" s="5"/>
      <c r="E38" s="18"/>
      <c r="F38" s="18"/>
      <c r="G38" s="19" t="n">
        <f aca="false">F38-E38</f>
        <v>0</v>
      </c>
      <c r="H38" s="24"/>
      <c r="I38" s="25"/>
    </row>
    <row r="39" customFormat="false" ht="15" hidden="false" customHeight="true" outlineLevel="0" collapsed="false">
      <c r="A39" s="5"/>
      <c r="B39" s="5"/>
      <c r="C39" s="5"/>
      <c r="D39" s="5"/>
      <c r="E39" s="18"/>
      <c r="F39" s="18"/>
      <c r="G39" s="19" t="n">
        <f aca="false">F39-E39</f>
        <v>0</v>
      </c>
      <c r="H39" s="24"/>
      <c r="I39" s="25"/>
    </row>
    <row r="40" customFormat="false" ht="15" hidden="false" customHeight="true" outlineLevel="0" collapsed="false">
      <c r="A40" s="5"/>
      <c r="B40" s="5"/>
      <c r="C40" s="5"/>
      <c r="D40" s="5"/>
      <c r="E40" s="18"/>
      <c r="F40" s="18"/>
      <c r="G40" s="19" t="n">
        <f aca="false">F40-E40</f>
        <v>0</v>
      </c>
      <c r="H40" s="24"/>
      <c r="I40" s="25"/>
    </row>
    <row r="41" customFormat="false" ht="15" hidden="false" customHeight="true" outlineLevel="0" collapsed="false">
      <c r="A41" s="5"/>
      <c r="B41" s="5"/>
      <c r="C41" s="5"/>
      <c r="D41" s="5"/>
      <c r="E41" s="18"/>
      <c r="F41" s="18"/>
      <c r="G41" s="19" t="n">
        <f aca="false">F41-E41</f>
        <v>0</v>
      </c>
      <c r="H41" s="24"/>
      <c r="I41" s="25"/>
    </row>
    <row r="42" customFormat="false" ht="15" hidden="false" customHeight="true" outlineLevel="0" collapsed="false">
      <c r="A42" s="7" t="s">
        <v>99</v>
      </c>
      <c r="E42" s="16" t="n">
        <f aca="false">SUM(E18:E41)</f>
        <v>1520</v>
      </c>
      <c r="F42" s="16" t="n">
        <f aca="false">SUM(F18:F41)</f>
        <v>1572</v>
      </c>
      <c r="G42" s="16" t="n">
        <f aca="false">F42-E42</f>
        <v>52</v>
      </c>
    </row>
    <row r="44" customFormat="false" ht="18" hidden="false" customHeight="true" outlineLevel="0" collapsed="false">
      <c r="A44" s="4" t="s">
        <v>100</v>
      </c>
      <c r="B44" s="4"/>
      <c r="C44" s="4"/>
      <c r="D44" s="4"/>
      <c r="E44" s="4"/>
      <c r="F44" s="4"/>
      <c r="G44" s="4"/>
      <c r="H44" s="4"/>
      <c r="I44" s="4"/>
    </row>
    <row r="45" customFormat="false" ht="15" hidden="false" customHeight="true" outlineLevel="0" collapsed="false">
      <c r="A45" s="29" t="s">
        <v>101</v>
      </c>
      <c r="B45" s="29"/>
      <c r="C45" s="29"/>
      <c r="D45" s="29"/>
      <c r="E45" s="5" t="s">
        <v>136</v>
      </c>
      <c r="F45" s="5"/>
      <c r="G45" s="5"/>
      <c r="H45" s="5"/>
      <c r="I45" s="5"/>
    </row>
    <row r="46" customFormat="false" ht="15" hidden="false" customHeight="true" outlineLevel="0" collapsed="false">
      <c r="A46" s="29" t="s">
        <v>102</v>
      </c>
      <c r="B46" s="29"/>
      <c r="C46" s="29"/>
      <c r="D46" s="29"/>
      <c r="E46" s="5" t="s">
        <v>137</v>
      </c>
      <c r="F46" s="5"/>
      <c r="G46" s="5"/>
      <c r="H46" s="5"/>
      <c r="I46" s="5"/>
    </row>
    <row r="47" customFormat="false" ht="15" hidden="false" customHeight="true" outlineLevel="0" collapsed="false">
      <c r="A47" s="29" t="s">
        <v>103</v>
      </c>
      <c r="B47" s="29"/>
      <c r="C47" s="29"/>
      <c r="D47" s="29"/>
      <c r="E47" s="5" t="s">
        <v>138</v>
      </c>
      <c r="F47" s="5"/>
      <c r="G47" s="5"/>
      <c r="H47" s="5"/>
      <c r="I47" s="5"/>
    </row>
  </sheetData>
  <mergeCells count="28">
    <mergeCell ref="A1:I1"/>
    <mergeCell ref="A2:I2"/>
    <mergeCell ref="K3:N3"/>
    <mergeCell ref="A6:I6"/>
    <mergeCell ref="A7:D7"/>
    <mergeCell ref="H7:I7"/>
    <mergeCell ref="A8:D8"/>
    <mergeCell ref="H8:I8"/>
    <mergeCell ref="A9:D9"/>
    <mergeCell ref="H9:I9"/>
    <mergeCell ref="A10:D10"/>
    <mergeCell ref="H10:I10"/>
    <mergeCell ref="A11:D11"/>
    <mergeCell ref="H11:I11"/>
    <mergeCell ref="A12:D12"/>
    <mergeCell ref="H12:I12"/>
    <mergeCell ref="A13:D13"/>
    <mergeCell ref="H13:I13"/>
    <mergeCell ref="K15:N15"/>
    <mergeCell ref="A16:I16"/>
    <mergeCell ref="K20:N20"/>
    <mergeCell ref="A44:I44"/>
    <mergeCell ref="A45:D45"/>
    <mergeCell ref="E45:I45"/>
    <mergeCell ref="A46:D46"/>
    <mergeCell ref="E46:I46"/>
    <mergeCell ref="A47:D47"/>
    <mergeCell ref="E47:I47"/>
  </mergeCells>
  <conditionalFormatting sqref="G18:G41">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L9">
    <cfRule type="cellIs" priority="4" operator="lessThan" aboveAverage="0" equalAverage="0" bottom="0" percent="0" rank="0" text="" dxfId="2">
      <formula>0</formula>
    </cfRule>
    <cfRule type="cellIs" priority="5" operator="greaterThanOrEqual" aboveAverage="0" equalAverage="0" bottom="0" percent="0" rank="0" text="" dxfId="3">
      <formula>0</formula>
    </cfRule>
  </conditionalFormatting>
  <dataValidations count="6">
    <dataValidation allowBlank="true" errorStyle="stop" operator="between" showDropDown="false" showErrorMessage="false" showInputMessage="false" sqref="B18:B41" type="list">
      <formula1>"Vast,Variabel,Onregelmatig"</formula1>
      <formula2>0</formula2>
    </dataValidation>
    <dataValidation allowBlank="true" errorStyle="stop" operator="between" showDropDown="false" showErrorMessage="false" showInputMessage="false" sqref="C18:C41" type="list">
      <formula1>"Noodzaak,Wens,Sparen/Toekomst"</formula1>
      <formula2>0</formula2>
    </dataValidation>
    <dataValidation allowBlank="true" errorStyle="stop" operator="between" showDropDown="false" showErrorMessage="false" showInputMessage="false" sqref="I18:I41" type="list">
      <formula1>"Ja,Nee"</formula1>
      <formula2>0</formula2>
    </dataValidation>
    <dataValidation allowBlank="true" errorStyle="stop" operator="between" showDropDown="false" showErrorMessage="false" showInputMessage="false" sqref="B3" type="list">
      <formula1>"Januari,Februari,Maart,April,Mei,Juni,Juli,Augustus,September,Oktober,November,December"</formula1>
      <formula2>0</formula2>
    </dataValidation>
    <dataValidation allowBlank="true" errorStyle="stop" operator="between" showDropDown="false" showErrorMessage="false" showInputMessage="false" sqref="F4" type="list">
      <formula1>"EUR,USD,GBP,CHF,PLN,RON,BGN,HUF,SEK,DKK"</formula1>
      <formula2>0</formula2>
    </dataValidation>
    <dataValidation allowBlank="true" errorStyle="stop" operator="between" showDropDown="false" showErrorMessage="false" showInputMessage="false" sqref="A18:A41" type="list">
      <formula1>"Huur / Hypotheek,Nutsvoorzieningen,Boodschappen,Vervoer,Gezondheid,Verzekering,Kinderopvang,Telefoon &amp; Internet,Vrije tijd,Uit eten,Kleding,Abonnementen,Onderwijs,Cadeaus,Opzij zetten (onregelmatig),Schuldaflossing,Sparen,Pensioen,Buffer,Overig"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5"/>
    <col collapsed="false" customWidth="true" hidden="false" outlineLevel="0" max="4" min="2" style="1" width="15"/>
    <col collapsed="false" customWidth="true" hidden="false" outlineLevel="0" max="5" min="5" style="1" width="45"/>
  </cols>
  <sheetData>
    <row r="1" customFormat="false" ht="17.25" hidden="false" customHeight="true" outlineLevel="0" collapsed="false">
      <c r="A1" s="2" t="s">
        <v>139</v>
      </c>
      <c r="B1" s="2"/>
      <c r="C1" s="2"/>
      <c r="D1" s="2"/>
      <c r="E1" s="2"/>
    </row>
    <row r="3" customFormat="false" ht="18" hidden="false" customHeight="true" outlineLevel="0" collapsed="false">
      <c r="A3" s="4" t="s">
        <v>140</v>
      </c>
      <c r="B3" s="4"/>
      <c r="C3" s="4"/>
      <c r="D3" s="4"/>
      <c r="E3" s="4"/>
    </row>
    <row r="4" customFormat="false" ht="15" hidden="false" customHeight="true" outlineLevel="0" collapsed="false">
      <c r="A4" s="15" t="s">
        <v>141</v>
      </c>
      <c r="B4" s="22" t="n">
        <f aca="false">Budgetsjabloon!L22</f>
        <v>0</v>
      </c>
      <c r="E4" s="14" t="s">
        <v>142</v>
      </c>
    </row>
    <row r="5" customFormat="false" ht="15" hidden="false" customHeight="true" outlineLevel="0" collapsed="false">
      <c r="A5" s="15" t="s">
        <v>143</v>
      </c>
      <c r="B5" s="22" t="n">
        <f aca="false">3*B4</f>
        <v>0</v>
      </c>
    </row>
    <row r="6" customFormat="false" ht="15" hidden="false" customHeight="true" outlineLevel="0" collapsed="false">
      <c r="A6" s="15" t="s">
        <v>144</v>
      </c>
      <c r="B6" s="18"/>
    </row>
    <row r="7" customFormat="false" ht="15" hidden="false" customHeight="true" outlineLevel="0" collapsed="false">
      <c r="A7" s="15" t="s">
        <v>145</v>
      </c>
      <c r="B7" s="18"/>
    </row>
    <row r="8" customFormat="false" ht="15" hidden="false" customHeight="true" outlineLevel="0" collapsed="false">
      <c r="A8" s="15" t="s">
        <v>146</v>
      </c>
      <c r="B8" s="27" t="n">
        <f aca="false">IF(IF(B6="",B5,B6)=0,0,B7/IF(B6="",B5,B6))</f>
        <v>0</v>
      </c>
      <c r="E8" s="14" t="s">
        <v>147</v>
      </c>
    </row>
    <row r="10" customFormat="false" ht="18" hidden="false" customHeight="true" outlineLevel="0" collapsed="false">
      <c r="A10" s="4" t="s">
        <v>148</v>
      </c>
      <c r="B10" s="4"/>
      <c r="C10" s="4"/>
      <c r="D10" s="4"/>
      <c r="E10" s="4"/>
    </row>
    <row r="11" customFormat="false" ht="15" hidden="false" customHeight="true" outlineLevel="0" collapsed="false">
      <c r="A11" s="30" t="s">
        <v>149</v>
      </c>
      <c r="B11" s="30" t="s">
        <v>150</v>
      </c>
      <c r="C11" s="30" t="s">
        <v>151</v>
      </c>
      <c r="E11" s="14" t="s">
        <v>152</v>
      </c>
    </row>
    <row r="12" customFormat="false" ht="15" hidden="false" customHeight="true" outlineLevel="0" collapsed="false">
      <c r="A12" s="5" t="s">
        <v>153</v>
      </c>
      <c r="B12" s="18" t="n">
        <v>300</v>
      </c>
      <c r="C12" s="19" t="n">
        <f aca="false">IF(B12="","",B12/12)</f>
        <v>25</v>
      </c>
      <c r="E12" s="14" t="s">
        <v>154</v>
      </c>
    </row>
    <row r="13" customFormat="false" ht="15" hidden="false" customHeight="true" outlineLevel="0" collapsed="false">
      <c r="A13" s="5" t="s">
        <v>155</v>
      </c>
      <c r="B13" s="18" t="n">
        <v>240</v>
      </c>
      <c r="C13" s="19" t="n">
        <f aca="false">IF(B13="","",B13/12)</f>
        <v>20</v>
      </c>
    </row>
    <row r="14" customFormat="false" ht="15" hidden="false" customHeight="true" outlineLevel="0" collapsed="false">
      <c r="A14" s="5" t="s">
        <v>156</v>
      </c>
      <c r="B14" s="18" t="n">
        <v>600</v>
      </c>
      <c r="C14" s="19" t="n">
        <f aca="false">IF(B14="","",B14/12)</f>
        <v>50</v>
      </c>
    </row>
    <row r="15" customFormat="false" ht="15" hidden="false" customHeight="true" outlineLevel="0" collapsed="false">
      <c r="A15" s="5"/>
      <c r="B15" s="18"/>
      <c r="C15" s="19" t="str">
        <f aca="false">IF(B15="","",B15/12)</f>
        <v/>
      </c>
    </row>
    <row r="16" customFormat="false" ht="15" hidden="false" customHeight="true" outlineLevel="0" collapsed="false">
      <c r="A16" s="5"/>
      <c r="B16" s="18"/>
      <c r="C16" s="19" t="str">
        <f aca="false">IF(B16="","",B16/12)</f>
        <v/>
      </c>
    </row>
    <row r="17" customFormat="false" ht="15" hidden="false" customHeight="true" outlineLevel="0" collapsed="false">
      <c r="A17" s="5"/>
      <c r="B17" s="18"/>
      <c r="C17" s="19" t="str">
        <f aca="false">IF(B17="","",B17/12)</f>
        <v/>
      </c>
    </row>
    <row r="18" customFormat="false" ht="15" hidden="false" customHeight="true" outlineLevel="0" collapsed="false">
      <c r="A18" s="5"/>
      <c r="B18" s="18"/>
      <c r="C18" s="19" t="str">
        <f aca="false">IF(B18="","",B18/12)</f>
        <v/>
      </c>
    </row>
    <row r="19" customFormat="false" ht="15" hidden="false" customHeight="true" outlineLevel="0" collapsed="false">
      <c r="A19" s="5"/>
      <c r="B19" s="18"/>
      <c r="C19" s="19" t="str">
        <f aca="false">IF(B19="","",B19/12)</f>
        <v/>
      </c>
    </row>
    <row r="20" customFormat="false" ht="15" hidden="false" customHeight="true" outlineLevel="0" collapsed="false">
      <c r="A20" s="7" t="s">
        <v>157</v>
      </c>
      <c r="C20" s="16" t="n">
        <f aca="false">SUM(C12:C19)</f>
        <v>95</v>
      </c>
    </row>
    <row r="22" customFormat="false" ht="18" hidden="false" customHeight="true" outlineLevel="0" collapsed="false">
      <c r="A22" s="4" t="s">
        <v>158</v>
      </c>
      <c r="B22" s="4"/>
      <c r="C22" s="4"/>
      <c r="D22" s="4"/>
      <c r="E22" s="4"/>
    </row>
    <row r="23" customFormat="false" ht="15" hidden="false" customHeight="true" outlineLevel="0" collapsed="false">
      <c r="A23" s="15" t="s">
        <v>159</v>
      </c>
      <c r="B23" s="18" t="n">
        <v>50</v>
      </c>
      <c r="E23" s="14" t="s">
        <v>160</v>
      </c>
    </row>
    <row r="24" customFormat="false" ht="15" hidden="false" customHeight="true" outlineLevel="0" collapsed="false">
      <c r="A24" s="15" t="s">
        <v>161</v>
      </c>
      <c r="B24" s="31" t="n">
        <v>25</v>
      </c>
    </row>
    <row r="25" customFormat="false" ht="15" hidden="false" customHeight="true" outlineLevel="0" collapsed="false">
      <c r="A25" s="15" t="s">
        <v>162</v>
      </c>
      <c r="B25" s="13" t="n">
        <v>0.04</v>
      </c>
    </row>
    <row r="26" customFormat="false" ht="15" hidden="false" customHeight="true" outlineLevel="0" collapsed="false">
      <c r="A26" s="15" t="s">
        <v>163</v>
      </c>
      <c r="B26" s="22" t="n">
        <f aca="false">FV(B25/12,B24*12,-B23,0)</f>
        <v>25706.4773691418</v>
      </c>
      <c r="E26" s="14" t="s">
        <v>164</v>
      </c>
    </row>
    <row r="27" customFormat="false" ht="15" hidden="false" customHeight="true" outlineLevel="0" collapsed="false">
      <c r="A27" s="15" t="s">
        <v>165</v>
      </c>
      <c r="B27" s="22" t="n">
        <f aca="false">B23*12*B24</f>
        <v>15000</v>
      </c>
    </row>
    <row r="28" customFormat="false" ht="15" hidden="false" customHeight="true" outlineLevel="0" collapsed="false">
      <c r="A28" s="15" t="s">
        <v>166</v>
      </c>
      <c r="B28" s="22" t="n">
        <f aca="false">B26-B27</f>
        <v>10706.4773691418</v>
      </c>
    </row>
  </sheetData>
  <mergeCells count="4">
    <mergeCell ref="A1:E1"/>
    <mergeCell ref="A3:E3"/>
    <mergeCell ref="A10:E10"/>
    <mergeCell ref="A22:E22"/>
  </mergeCells>
  <conditionalFormatting sqref="B8">
    <cfRule type="cellIs" priority="2" operator="greaterThanOrEqual" aboveAverage="0" equalAverage="0" bottom="0" percent="0" rank="0" text="" dxfId="3">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D7D31"/>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5" min="2" style="1" width="20"/>
  </cols>
  <sheetData>
    <row r="1" customFormat="false" ht="17.25" hidden="false" customHeight="true" outlineLevel="0" collapsed="false">
      <c r="A1" s="2" t="s">
        <v>167</v>
      </c>
      <c r="B1" s="2"/>
      <c r="C1" s="2"/>
      <c r="D1" s="2"/>
      <c r="E1" s="2"/>
    </row>
    <row r="2" customFormat="false" ht="15" hidden="false" customHeight="true" outlineLevel="0" collapsed="false">
      <c r="A2" s="11" t="s">
        <v>168</v>
      </c>
      <c r="B2" s="11"/>
      <c r="C2" s="11"/>
      <c r="D2" s="11"/>
      <c r="E2" s="11"/>
    </row>
    <row r="3" customFormat="false" ht="15" hidden="false" customHeight="true" outlineLevel="0" collapsed="false">
      <c r="A3" s="17" t="s">
        <v>54</v>
      </c>
      <c r="B3" s="17" t="s">
        <v>169</v>
      </c>
      <c r="C3" s="17" t="s">
        <v>170</v>
      </c>
      <c r="D3" s="17" t="s">
        <v>171</v>
      </c>
      <c r="E3" s="17" t="s">
        <v>172</v>
      </c>
    </row>
    <row r="4" customFormat="false" ht="15" hidden="false" customHeight="true" outlineLevel="0" collapsed="false">
      <c r="A4" s="32" t="s">
        <v>173</v>
      </c>
      <c r="B4" s="18"/>
      <c r="C4" s="18"/>
      <c r="D4" s="19" t="n">
        <f aca="false">B4-C4</f>
        <v>0</v>
      </c>
      <c r="E4" s="33" t="str">
        <f aca="false">IF(N(B4)=0,"",D4/B4)</f>
        <v/>
      </c>
    </row>
    <row r="5" customFormat="false" ht="15" hidden="false" customHeight="true" outlineLevel="0" collapsed="false">
      <c r="A5" s="32" t="s">
        <v>174</v>
      </c>
      <c r="B5" s="18"/>
      <c r="C5" s="18"/>
      <c r="D5" s="19" t="n">
        <f aca="false">B5-C5</f>
        <v>0</v>
      </c>
      <c r="E5" s="33" t="str">
        <f aca="false">IF(N(B5)=0,"",D5/B5)</f>
        <v/>
      </c>
    </row>
    <row r="6" customFormat="false" ht="15" hidden="false" customHeight="true" outlineLevel="0" collapsed="false">
      <c r="A6" s="32" t="s">
        <v>104</v>
      </c>
      <c r="B6" s="18"/>
      <c r="C6" s="18"/>
      <c r="D6" s="19" t="n">
        <f aca="false">B6-C6</f>
        <v>0</v>
      </c>
      <c r="E6" s="33" t="str">
        <f aca="false">IF(N(B6)=0,"",D6/B6)</f>
        <v/>
      </c>
    </row>
    <row r="7" customFormat="false" ht="15" hidden="false" customHeight="true" outlineLevel="0" collapsed="false">
      <c r="A7" s="32" t="s">
        <v>175</v>
      </c>
      <c r="B7" s="18"/>
      <c r="C7" s="18"/>
      <c r="D7" s="19" t="n">
        <f aca="false">B7-C7</f>
        <v>0</v>
      </c>
      <c r="E7" s="33" t="str">
        <f aca="false">IF(N(B7)=0,"",D7/B7)</f>
        <v/>
      </c>
    </row>
    <row r="8" customFormat="false" ht="15" hidden="false" customHeight="true" outlineLevel="0" collapsed="false">
      <c r="A8" s="32" t="s">
        <v>176</v>
      </c>
      <c r="B8" s="18"/>
      <c r="C8" s="18"/>
      <c r="D8" s="19" t="n">
        <f aca="false">B8-C8</f>
        <v>0</v>
      </c>
      <c r="E8" s="33" t="str">
        <f aca="false">IF(N(B8)=0,"",D8/B8)</f>
        <v/>
      </c>
    </row>
    <row r="9" customFormat="false" ht="15" hidden="false" customHeight="true" outlineLevel="0" collapsed="false">
      <c r="A9" s="32" t="s">
        <v>177</v>
      </c>
      <c r="B9" s="18"/>
      <c r="C9" s="18"/>
      <c r="D9" s="19" t="n">
        <f aca="false">B9-C9</f>
        <v>0</v>
      </c>
      <c r="E9" s="33" t="str">
        <f aca="false">IF(N(B9)=0,"",D9/B9)</f>
        <v/>
      </c>
    </row>
    <row r="10" customFormat="false" ht="15" hidden="false" customHeight="true" outlineLevel="0" collapsed="false">
      <c r="A10" s="32" t="s">
        <v>178</v>
      </c>
      <c r="B10" s="18"/>
      <c r="C10" s="18"/>
      <c r="D10" s="19" t="n">
        <f aca="false">B10-C10</f>
        <v>0</v>
      </c>
      <c r="E10" s="33" t="str">
        <f aca="false">IF(N(B10)=0,"",D10/B10)</f>
        <v/>
      </c>
    </row>
    <row r="11" customFormat="false" ht="15" hidden="false" customHeight="true" outlineLevel="0" collapsed="false">
      <c r="A11" s="32" t="s">
        <v>179</v>
      </c>
      <c r="B11" s="18"/>
      <c r="C11" s="18"/>
      <c r="D11" s="19" t="n">
        <f aca="false">B11-C11</f>
        <v>0</v>
      </c>
      <c r="E11" s="33" t="str">
        <f aca="false">IF(N(B11)=0,"",D11/B11)</f>
        <v/>
      </c>
    </row>
    <row r="12" customFormat="false" ht="15" hidden="false" customHeight="true" outlineLevel="0" collapsed="false">
      <c r="A12" s="32" t="s">
        <v>180</v>
      </c>
      <c r="B12" s="18"/>
      <c r="C12" s="18"/>
      <c r="D12" s="19" t="n">
        <f aca="false">B12-C12</f>
        <v>0</v>
      </c>
      <c r="E12" s="33" t="str">
        <f aca="false">IF(N(B12)=0,"",D12/B12)</f>
        <v/>
      </c>
    </row>
    <row r="13" customFormat="false" ht="15" hidden="false" customHeight="true" outlineLevel="0" collapsed="false">
      <c r="A13" s="32" t="s">
        <v>181</v>
      </c>
      <c r="B13" s="18"/>
      <c r="C13" s="18"/>
      <c r="D13" s="19" t="n">
        <f aca="false">B13-C13</f>
        <v>0</v>
      </c>
      <c r="E13" s="33" t="str">
        <f aca="false">IF(N(B13)=0,"",D13/B13)</f>
        <v/>
      </c>
    </row>
    <row r="14" customFormat="false" ht="15" hidden="false" customHeight="true" outlineLevel="0" collapsed="false">
      <c r="A14" s="32" t="s">
        <v>182</v>
      </c>
      <c r="B14" s="18"/>
      <c r="C14" s="18"/>
      <c r="D14" s="19" t="n">
        <f aca="false">B14-C14</f>
        <v>0</v>
      </c>
      <c r="E14" s="33" t="str">
        <f aca="false">IF(N(B14)=0,"",D14/B14)</f>
        <v/>
      </c>
    </row>
    <row r="15" customFormat="false" ht="15" hidden="false" customHeight="true" outlineLevel="0" collapsed="false">
      <c r="A15" s="32" t="s">
        <v>183</v>
      </c>
      <c r="B15" s="18"/>
      <c r="C15" s="18"/>
      <c r="D15" s="19" t="n">
        <f aca="false">B15-C15</f>
        <v>0</v>
      </c>
      <c r="E15" s="33" t="str">
        <f aca="false">IF(N(B15)=0,"",D15/B15)</f>
        <v/>
      </c>
    </row>
    <row r="16" customFormat="false" ht="15" hidden="false" customHeight="true" outlineLevel="0" collapsed="false">
      <c r="A16" s="34" t="s">
        <v>184</v>
      </c>
      <c r="B16" s="16" t="n">
        <f aca="false">SUM(B4:B15)</f>
        <v>0</v>
      </c>
      <c r="C16" s="16" t="n">
        <f aca="false">SUM(C4:C15)</f>
        <v>0</v>
      </c>
      <c r="D16" s="16" t="n">
        <f aca="false">SUM(D4:D15)</f>
        <v>0</v>
      </c>
      <c r="E16" s="35" t="str">
        <f aca="false">IF(B16=0,"",D16/B16)</f>
        <v/>
      </c>
    </row>
    <row r="18" customFormat="false" ht="15" hidden="false" customHeight="true" outlineLevel="0" collapsed="false">
      <c r="A18" s="14" t="s">
        <v>185</v>
      </c>
    </row>
  </sheetData>
  <mergeCells count="2">
    <mergeCell ref="A1:E1"/>
    <mergeCell ref="A2:E2"/>
  </mergeCells>
  <conditionalFormatting sqref="D4:D15">
    <cfRule type="cellIs" priority="2" operator="less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2026-08-19T11:25:35Z</dcterms:created>
  <dc:creator>openpyxl</dc:creator>
  <dc:description/>
  <dc:language>en-US</dc:language>
  <cp:lastModifiedBy/>
  <dcterms:modified xsi:type="dcterms:W3CDTF">2026-09-12T20:25:10Z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